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 codeName="{3D1A710C-6663-3D7B-7F91-EC182F24A4B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rapa\Desktop\Landfill FIre\"/>
    </mc:Choice>
  </mc:AlternateContent>
  <xr:revisionPtr revIDLastSave="0" documentId="13_ncr:1_{E090FAD8-FB48-4038-BB31-0189DDEED83F}" xr6:coauthVersionLast="36" xr6:coauthVersionMax="36" xr10:uidLastSave="{00000000-0000-0000-0000-000000000000}"/>
  <bookViews>
    <workbookView xWindow="0" yWindow="0" windowWidth="19200" windowHeight="7750" xr2:uid="{EC0A6021-9A07-443E-B33A-8303338B35B0}"/>
  </bookViews>
  <sheets>
    <sheet name="Input" sheetId="1" r:id="rId1"/>
    <sheet name="databa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N33" i="1"/>
  <c r="N32" i="1"/>
  <c r="N31" i="1"/>
  <c r="N30" i="1"/>
  <c r="N29" i="1"/>
  <c r="N28" i="1"/>
  <c r="N27" i="1"/>
  <c r="N26" i="1"/>
  <c r="N25" i="1"/>
  <c r="N24" i="1"/>
  <c r="N19" i="1"/>
  <c r="N18" i="1"/>
  <c r="N40" i="1" l="1"/>
  <c r="N39" i="1" s="1"/>
  <c r="N43" i="1" s="1"/>
  <c r="Q43" i="1" s="1"/>
  <c r="O43" i="1" l="1"/>
  <c r="I24" i="1"/>
  <c r="G22" i="1"/>
  <c r="H24" i="1"/>
  <c r="L21" i="1"/>
  <c r="G24" i="1"/>
  <c r="K21" i="1"/>
  <c r="J21" i="1"/>
  <c r="I21" i="1"/>
  <c r="L18" i="1"/>
  <c r="L20" i="1"/>
  <c r="I18" i="1"/>
  <c r="H25" i="1"/>
  <c r="H18" i="1"/>
  <c r="K23" i="1"/>
  <c r="H20" i="1"/>
  <c r="G20" i="1"/>
  <c r="L26" i="1"/>
  <c r="H23" i="1"/>
  <c r="K26" i="1"/>
  <c r="G23" i="1"/>
  <c r="H19" i="1"/>
  <c r="G19" i="1"/>
  <c r="H21" i="1"/>
  <c r="K25" i="1"/>
  <c r="G21" i="1"/>
  <c r="J25" i="1"/>
  <c r="J18" i="1"/>
  <c r="K20" i="1"/>
  <c r="G25" i="1"/>
  <c r="L17" i="1"/>
  <c r="K17" i="1"/>
  <c r="H17" i="1"/>
  <c r="G17" i="1"/>
  <c r="L24" i="1"/>
  <c r="G26" i="1"/>
  <c r="L25" i="1"/>
  <c r="K18" i="1"/>
  <c r="I25" i="1"/>
  <c r="L23" i="1"/>
  <c r="G18" i="1"/>
  <c r="J23" i="1"/>
  <c r="I23" i="1"/>
  <c r="L19" i="1"/>
  <c r="I17" i="1"/>
  <c r="J19" i="1"/>
  <c r="K22" i="1"/>
  <c r="H26" i="1"/>
  <c r="K24" i="1"/>
  <c r="J24" i="1"/>
  <c r="J20" i="1"/>
  <c r="I20" i="1"/>
  <c r="J17" i="1"/>
  <c r="K19" i="1"/>
  <c r="J26" i="1"/>
  <c r="L22" i="1"/>
  <c r="I26" i="1"/>
  <c r="I19" i="1"/>
  <c r="J22" i="1"/>
  <c r="I22" i="1"/>
  <c r="H22" i="1"/>
  <c r="Q44" i="1" l="1"/>
  <c r="H28" i="1" s="1"/>
</calcChain>
</file>

<file path=xl/sharedStrings.xml><?xml version="1.0" encoding="utf-8"?>
<sst xmlns="http://schemas.openxmlformats.org/spreadsheetml/2006/main" count="90" uniqueCount="80">
  <si>
    <t>1. ปริมาณขยะที่เข้าบ่อต่อวัน</t>
  </si>
  <si>
    <t>2. ปริมาณขยะสะสมภายในบ่อ</t>
  </si>
  <si>
    <t>3. ประวัติไฟไหม้บ่อในรอบ 5 ปี</t>
  </si>
  <si>
    <t>&lt;10,000</t>
  </si>
  <si>
    <t>10,000-50,000</t>
  </si>
  <si>
    <t>&gt;50,000</t>
  </si>
  <si>
    <t>หมายเหตุ:</t>
  </si>
  <si>
    <t xml:space="preserve"> - ในพื้นที่ 10 ไร่มีขยะกองสูง 10 เมตร เข้าถึงได้ลำบาก = &gt; 50,000 ตัน</t>
  </si>
  <si>
    <t>4. การกำจัดขยะมูลฝอย</t>
  </si>
  <si>
    <t>ฝังกลบตามหลักสุขาภิบาล</t>
  </si>
  <si>
    <t>ฝังกลบสัปดาห์ละครั้ง</t>
  </si>
  <si>
    <t>เทกอง</t>
  </si>
  <si>
    <t>5. มีการป้องกันการเข้าพื้นที่ เช่น รั้วรอบโครงการ</t>
  </si>
  <si>
    <t>6. มีพื้นที่กันชนโดยรอบ เพื่อป้องกันไฟลามเข้ามาจากภายนอก</t>
  </si>
  <si>
    <t>7. มีหน่วยงานรักษาความปลอดภัยในพื้นที่ 24 ชั่วโมง</t>
  </si>
  <si>
    <t>8. มีการบันทึกคนเข้าออกพื้นที่</t>
  </si>
  <si>
    <t>9. มีการตรวจสอบควันไฟในบ่อขยะเป็นประจำ</t>
  </si>
  <si>
    <t>10. มีระบบป้องกันเพลิงไหม้ที่มีการดำเนินการให้อยู่ในสภาพดีตลอดเวลา</t>
  </si>
  <si>
    <t>11. มีพนักงานในการดับเพลิงที่เข้าถึงพื้นที่ไฟไหม้</t>
  </si>
  <si>
    <t>12. มีการติดตั้งระบบดับเพลิง</t>
  </si>
  <si>
    <t>13. มีการคัดแยกขยะพลาสติกก่อนการกำจัด</t>
  </si>
  <si>
    <t>มีการป้องกันครบทุกด้าน</t>
  </si>
  <si>
    <t>มีการป้องกันบางส่วน/บางด้าน</t>
  </si>
  <si>
    <t>ไม่มีการป้องกัน</t>
  </si>
  <si>
    <t>มีพื้นที่กันชนโดยรอบ</t>
  </si>
  <si>
    <t>มีพื้นที่กันชนบางส่วน/บางด้าน</t>
  </si>
  <si>
    <t>ไม่มีพื้นที่กันชน</t>
  </si>
  <si>
    <t>มีหน่วยงานรักษาความปลอดภัย</t>
  </si>
  <si>
    <t>มีหน่วยงานรักษาความปลอดภัยบางเวลา</t>
  </si>
  <si>
    <t>ไม่มีหน่วยงานรักษาความปลอดภัย</t>
  </si>
  <si>
    <t>มีการบันทึกตลอดเวลา</t>
  </si>
  <si>
    <t>มีการบันทึกบางครั้ง/บางช่วงเวลา</t>
  </si>
  <si>
    <t>ไม่มีการบันทึก</t>
  </si>
  <si>
    <t>มีการตรวจสอบควันเป็นประจำ</t>
  </si>
  <si>
    <t>มีการตรวจสอบควันผ่านการรับการแจ้งเตือน</t>
  </si>
  <si>
    <t>ไม่มีการตรวจสอบ</t>
  </si>
  <si>
    <t>มีระบบป้องกันของตนเอง</t>
  </si>
  <si>
    <t>ใช้ระบบร่วมกับหน่วยงานอื่นๆใกล้เคียง</t>
  </si>
  <si>
    <t>ไม่มีระบบป้องกัน</t>
  </si>
  <si>
    <t>&lt; 15 นาที</t>
  </si>
  <si>
    <t>15-30 นาที</t>
  </si>
  <si>
    <t>&gt;30 นาที</t>
  </si>
  <si>
    <t>มีระบบร่วมกับหน่วยงานอื่นๆใกล้เคียง</t>
  </si>
  <si>
    <t>ไม่มีระบบ</t>
  </si>
  <si>
    <t>มีการคัดแยกเป็นประจำ</t>
  </si>
  <si>
    <t>มีการคัดแยกเป็นบางครั้ง</t>
  </si>
  <si>
    <t>ไม่มีการคัดแยก</t>
  </si>
  <si>
    <t>มีระบบของตนเอง</t>
  </si>
  <si>
    <t xml:space="preserve">&lt;10 </t>
  </si>
  <si>
    <t xml:space="preserve">10-100 </t>
  </si>
  <si>
    <t>&gt;100</t>
  </si>
  <si>
    <t>ไม่มี</t>
  </si>
  <si>
    <t>1-3 ครั้ง</t>
  </si>
  <si>
    <t>&gt;3 ครั้ง</t>
  </si>
  <si>
    <t>Score</t>
  </si>
  <si>
    <t>B</t>
  </si>
  <si>
    <t>A</t>
  </si>
  <si>
    <t xml:space="preserve"> - ในพื้นที่ 4 ไร่มีขยะกองสูง &lt; 5 เมตร หรือ ในพื้นที่ 10 ไร่ มีขยะกองสูง &lt; 2 เมตร = &lt; 10,000 ตัน</t>
  </si>
  <si>
    <t>1-4</t>
  </si>
  <si>
    <t>1-13</t>
  </si>
  <si>
    <t>Value</t>
  </si>
  <si>
    <t>Display</t>
  </si>
  <si>
    <t>กรุณากรอกข้อมูล       ข้อ 1-4 เป็นอย่างน้อย</t>
  </si>
  <si>
    <t xml:space="preserve"> - ในพื้นที่ 10 ไร่มีขยะกองสูง 6 เมตร เข้าถึงได้ลำบาก = 10,000 - 50,000 ตัน</t>
  </si>
  <si>
    <t xml:space="preserve">  ตัน</t>
  </si>
  <si>
    <t xml:space="preserve">  ครั้ง</t>
  </si>
  <si>
    <t xml:space="preserve">  ตันต่อวัน</t>
  </si>
  <si>
    <t xml:space="preserve">    มีระบบป้องกันเพลิงไหม้ที่มีการดำเนินการให้อยู่ในสภาพดีตลอดเวลา</t>
  </si>
  <si>
    <t xml:space="preserve">    มีพนักงานในการดับเพลิงที่เข้าถึงพื้นที่ไฟไหม้</t>
  </si>
  <si>
    <t xml:space="preserve">    มีการติดตั้งระบบดับเพลิง</t>
  </si>
  <si>
    <t xml:space="preserve">    มีการคัดแยกขยะพลาสติกก่อนการกำจัด</t>
  </si>
  <si>
    <t>ความน่าเชื่อถือของการประเมินอยู่ในระดับ B</t>
  </si>
  <si>
    <t>ความน่าเชื่อถือของการประเมินอยู่ในระดับ A</t>
  </si>
  <si>
    <t>ความเสี่ยงต่ำ</t>
  </si>
  <si>
    <t>หมั่นสอดส่อง ดูแล ควบคุม กำกับ การดำเนินงานการจัดการบ่อขยะอยู่เสมอ ไม่ให้มีปัจจัยเสี่ยงที่ส่งผลต่อการเกิดไฟไหม้ เช่น ตรวจสอบระบบดับเพลิงให้ใช้งานได้ ดูแลการเข้าออกในพื้นที่ งดสูบบุหรี่ในพื้นที่ หรือห้ามจุดไฟ เป็นต้น</t>
  </si>
  <si>
    <t>ความเสี่ยงปานกลาง</t>
  </si>
  <si>
    <t>ความเสี่ยงสูง</t>
  </si>
  <si>
    <t xml:space="preserve">   คำแนะนำ</t>
  </si>
  <si>
    <t xml:space="preserve">1. มีการปิดคลุมขยะไม่ให้เกิดการฟุ้งกระจาย ไปยังพื้นที่โดยรอบ และมีกลไกควบคุม กำกับ ให้มีการฝังกลบขยะตามหลักสุขาภิบาล 
2. มีผู้ควบคุม ดูแล เฝ้าระวังบ่อขยะตลอดเวลา และจัดให้มีระบบดูแลป้องกันการเข้าออกของบุคคลภายนอกพื้นที่โดยรอบ  เช่น มีรั่วล้อมรอบบริเวณสถานที่กำจัดขยะ 
มีการตรวจตราบ่อขยะโดยรอบทุกวัน เป็นต้น
3. ติดตั้งอุปกรณ์ดับเพลิงที่เพียงพอและเหมาะสม พร้อมมีป้ายเตือนห้ามสูบบุหรี่ หรือห้ามจุดไฟ และจัดให้มีระบบการดับเพลิงให้อยู่ในสภาพดีตลอดเวลา
</t>
  </si>
  <si>
    <t>1. ปรับปรุงระบบการกำจัดขยะให้ถูกต้องตามหลักสุขาภิบาล หลีกเลี่ยงการเทกองบนพื้นที่ หรือต้องหาวัสดุปกปิดขยะไม่ให้โดนคุ้ยเขี่ยจากสัตว์ หรือการปลิวกระจายไปยังพื้นที่โดยรอบ
2. จัดให้มีพื้นที่กันชน หรือรั้วล้อมรอบบริเวณบ่อขยะและมีเจ้าหน้าที่ควบคุมดูแล ตรวจตรา เฝ้าระวังบุคคลภายนอกเข้ามาในบ่อขยะตลอดเวลา
3. ติดตั้งอุปกรณ์ดับเพลิงที่เพียงพอ และเหมาะสม พร้อมมีป้ายเตือนห้ามสูบบุหรี่ หรือห้ามจุดไฟ 
4. จัดให้มีระบบการดับเพลิงไหม้ที่มีการให้อยู่ในสภาพดีตลอดเวลาและมีกลไกการแจ้งเหตุหน่วยงานภายนอก
กรณีเกิดภาวะฉุกเฉิน
5. สร้างกลไก หรือระบบแจ้งเตือนภัย ในบ่อขยะเพื่อป้องกันการเกิดไฟไหม้บ่อขยะรุนแรง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</si>
</sst>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2"/>
      <color theme="3" tint="-0.499984740745262"/>
      <name val="Prompt"/>
    </font>
    <font>
      <b/>
      <sz val="14"/>
      <name val="Tahoma"/>
      <family val="2"/>
    </font>
    <font>
      <sz val="11"/>
      <name val="Tahoma"/>
      <family val="2"/>
    </font>
    <font>
      <sz val="14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1"/>
      <color rgb="FF008ECA"/>
      <name val="Calibri"/>
      <family val="2"/>
      <charset val="222"/>
      <scheme val="minor"/>
    </font>
    <font>
      <sz val="11"/>
      <color rgb="FF008ECA"/>
      <name val="Calibri"/>
      <family val="2"/>
      <scheme val="minor"/>
    </font>
    <font>
      <sz val="11"/>
      <color rgb="FF008ECA"/>
      <name val="Tahoma"/>
      <family val="2"/>
    </font>
    <font>
      <sz val="10"/>
      <color rgb="FF008ECA"/>
      <name val="Tahoma"/>
      <family val="2"/>
    </font>
    <font>
      <sz val="14"/>
      <color theme="1" tint="0.34998626667073579"/>
      <name val="Tahoma"/>
      <family val="2"/>
    </font>
    <font>
      <b/>
      <sz val="18"/>
      <color theme="3"/>
      <name val="Tahoma"/>
      <family val="2"/>
    </font>
    <font>
      <sz val="13.5"/>
      <color theme="1" tint="0.3499862666707357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8E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0F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hidden="1"/>
    </xf>
    <xf numFmtId="0" fontId="0" fillId="2" borderId="0" xfId="0" applyFill="1"/>
    <xf numFmtId="0" fontId="1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9" fillId="2" borderId="0" xfId="0" applyFont="1" applyFill="1"/>
    <xf numFmtId="0" fontId="8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3" borderId="0" xfId="0" applyFont="1" applyFill="1"/>
    <xf numFmtId="0" fontId="10" fillId="3" borderId="0" xfId="0" applyFont="1" applyFill="1"/>
    <xf numFmtId="0" fontId="11" fillId="2" borderId="0" xfId="0" applyFont="1" applyFill="1"/>
    <xf numFmtId="0" fontId="7" fillId="3" borderId="0" xfId="0" quotePrefix="1" applyFont="1" applyFill="1"/>
    <xf numFmtId="0" fontId="10" fillId="3" borderId="0" xfId="0" applyFont="1" applyFill="1" applyBorder="1"/>
    <xf numFmtId="0" fontId="8" fillId="3" borderId="0" xfId="0" applyFont="1" applyFill="1"/>
    <xf numFmtId="0" fontId="8" fillId="4" borderId="0" xfId="0" applyFont="1" applyFill="1"/>
    <xf numFmtId="0" fontId="8" fillId="4" borderId="0" xfId="0" applyFont="1" applyFill="1" applyBorder="1"/>
    <xf numFmtId="0" fontId="8" fillId="3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4" fillId="3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5" fillId="2" borderId="0" xfId="0" applyFont="1" applyFill="1" applyBorder="1"/>
    <xf numFmtId="0" fontId="14" fillId="2" borderId="0" xfId="0" applyFont="1" applyFill="1" applyBorder="1"/>
    <xf numFmtId="0" fontId="12" fillId="3" borderId="0" xfId="0" applyFont="1" applyFill="1"/>
    <xf numFmtId="0" fontId="13" fillId="2" borderId="0" xfId="0" quotePrefix="1" applyFont="1" applyFill="1" applyAlignment="1">
      <alignment horizontal="right"/>
    </xf>
    <xf numFmtId="0" fontId="8" fillId="3" borderId="1" xfId="0" applyFont="1" applyFill="1" applyBorder="1" applyAlignment="1">
      <alignment horizontal="left" vertical="center" shrinkToFit="1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0" fillId="2" borderId="0" xfId="0" applyFont="1" applyFill="1"/>
    <xf numFmtId="0" fontId="0" fillId="0" borderId="0" xfId="0" applyAlignment="1" applyProtection="1">
      <alignment wrapText="1"/>
      <protection hidden="1"/>
    </xf>
    <xf numFmtId="0" fontId="14" fillId="3" borderId="0" xfId="0" applyFont="1" applyFill="1"/>
    <xf numFmtId="0" fontId="17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3"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8ECA"/>
      <color rgb="FF8EBAE2"/>
      <color rgb="FFE9F0F8"/>
      <color rgb="FF337BC3"/>
      <color rgb="FF0231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21167</xdr:rowOff>
    </xdr:from>
    <xdr:to>
      <xdr:col>12</xdr:col>
      <xdr:colOff>1</xdr:colOff>
      <xdr:row>34</xdr:row>
      <xdr:rowOff>145676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5D0B410E-0926-48D4-A6E0-AEFB2417565A}"/>
            </a:ext>
          </a:extLst>
        </xdr:cNvPr>
        <xdr:cNvSpPr/>
      </xdr:nvSpPr>
      <xdr:spPr>
        <a:xfrm>
          <a:off x="10253382" y="2889873"/>
          <a:ext cx="3765178" cy="7643656"/>
        </a:xfrm>
        <a:prstGeom prst="roundRect">
          <a:avLst>
            <a:gd name="adj" fmla="val 0"/>
          </a:avLst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oneCellAnchor>
    <xdr:from>
      <xdr:col>6</xdr:col>
      <xdr:colOff>36981</xdr:colOff>
      <xdr:row>19</xdr:row>
      <xdr:rowOff>133350</xdr:rowOff>
    </xdr:from>
    <xdr:ext cx="3992094" cy="1490382"/>
    <xdr:sp macro="" textlink="$O$43">
      <xdr:nvSpPr>
        <xdr:cNvPr id="10" name="TextBox 9">
          <a:extLst>
            <a:ext uri="{FF2B5EF4-FFF2-40B4-BE49-F238E27FC236}">
              <a16:creationId xmlns:a16="http://schemas.microsoft.com/office/drawing/2014/main" id="{7020640F-0E4C-45DD-9E3E-6193FFC0F628}"/>
            </a:ext>
          </a:extLst>
        </xdr:cNvPr>
        <xdr:cNvSpPr txBox="1"/>
      </xdr:nvSpPr>
      <xdr:spPr>
        <a:xfrm>
          <a:off x="10276356" y="4286250"/>
          <a:ext cx="3992094" cy="14903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fld id="{D127BAA9-3364-4409-B4AC-0B80A01E4259}" type="TxLink">
            <a:rPr lang="th-TH" sz="2800" b="1" i="0" u="none" strike="noStrike">
              <a:solidFill>
                <a:sysClr val="windowText" lastClr="000000"/>
              </a:solidFill>
              <a:latin typeface="Prompt" panose="00000500000000000000" pitchFamily="2" charset="-34"/>
              <a:ea typeface="Tahoma"/>
              <a:cs typeface="+mj-cs"/>
            </a:rPr>
            <a:pPr algn="ctr"/>
            <a:t>กรุณากรอกข้อมูล       ข้อ 1-4 เป็นอย่างน้อย</a:t>
          </a:fld>
          <a:endParaRPr lang="th-TH" sz="2800" b="1">
            <a:solidFill>
              <a:sysClr val="windowText" lastClr="000000"/>
            </a:solidFill>
            <a:latin typeface="Prompt" panose="00000500000000000000" pitchFamily="2" charset="-34"/>
            <a:cs typeface="+mj-cs"/>
          </a:endParaRPr>
        </a:p>
      </xdr:txBody>
    </xdr:sp>
    <xdr:clientData/>
  </xdr:oneCellAnchor>
  <xdr:oneCellAnchor>
    <xdr:from>
      <xdr:col>7</xdr:col>
      <xdr:colOff>221077</xdr:colOff>
      <xdr:row>23</xdr:row>
      <xdr:rowOff>362216</xdr:rowOff>
    </xdr:from>
    <xdr:ext cx="3150774" cy="735587"/>
    <xdr:sp macro="" textlink="$Q$43">
      <xdr:nvSpPr>
        <xdr:cNvPr id="2" name="TextBox 1">
          <a:extLst>
            <a:ext uri="{FF2B5EF4-FFF2-40B4-BE49-F238E27FC236}">
              <a16:creationId xmlns:a16="http://schemas.microsoft.com/office/drawing/2014/main" id="{5872D494-0437-4A34-9DB0-18D90202D851}"/>
            </a:ext>
          </a:extLst>
        </xdr:cNvPr>
        <xdr:cNvSpPr txBox="1"/>
      </xdr:nvSpPr>
      <xdr:spPr>
        <a:xfrm>
          <a:off x="10717627" y="5239016"/>
          <a:ext cx="3150774" cy="735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fld id="{FC73AB06-A9FA-4E54-A949-3F60000C6D2F}" type="TxLink">
            <a:rPr lang="en-US" sz="1800" b="0" i="0" u="none" strike="noStrike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pPr algn="ctr"/>
            <a:t> </a:t>
          </a:fld>
          <a:endParaRPr lang="th-TH" sz="180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oneCellAnchor>
    <xdr:from>
      <xdr:col>1</xdr:col>
      <xdr:colOff>134470</xdr:colOff>
      <xdr:row>2</xdr:row>
      <xdr:rowOff>164410</xdr:rowOff>
    </xdr:from>
    <xdr:ext cx="12502030" cy="63523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D91880B-0F0D-4326-9DDE-23D28F7FF68B}"/>
            </a:ext>
          </a:extLst>
        </xdr:cNvPr>
        <xdr:cNvSpPr txBox="1"/>
      </xdr:nvSpPr>
      <xdr:spPr>
        <a:xfrm>
          <a:off x="560294" y="545410"/>
          <a:ext cx="12502030" cy="635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2800" b="1">
              <a:solidFill>
                <a:schemeClr val="bg1"/>
              </a:solidFill>
              <a:effectLst/>
              <a:latin typeface="Prompt" panose="00000500000000000000" pitchFamily="2" charset="-34"/>
              <a:ea typeface="+mn-ea"/>
              <a:cs typeface="+mj-cs"/>
            </a:rPr>
            <a:t>โปรแกรมประเมินความเสี่ยงในการเกิดไฟไหม้บ่อขยะ</a:t>
          </a:r>
          <a:endParaRPr lang="en-US" sz="2800" b="1">
            <a:solidFill>
              <a:schemeClr val="bg1"/>
            </a:solidFill>
            <a:latin typeface="Prompt" panose="00000500000000000000" pitchFamily="2" charset="-34"/>
            <a:cs typeface="+mj-cs"/>
          </a:endParaRPr>
        </a:p>
      </xdr:txBody>
    </xdr:sp>
    <xdr:clientData/>
  </xdr:oneCellAnchor>
  <xdr:twoCellAnchor editAs="oneCell">
    <xdr:from>
      <xdr:col>5</xdr:col>
      <xdr:colOff>1143085</xdr:colOff>
      <xdr:row>9</xdr:row>
      <xdr:rowOff>43578</xdr:rowOff>
    </xdr:from>
    <xdr:to>
      <xdr:col>9</xdr:col>
      <xdr:colOff>458623</xdr:colOff>
      <xdr:row>17</xdr:row>
      <xdr:rowOff>85286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6EC8FEB-95A4-4226-9FD4-8E17ABACFE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25" r="49584" b="50833"/>
        <a:stretch/>
      </xdr:blipFill>
      <xdr:spPr>
        <a:xfrm>
          <a:off x="8705935" y="1758078"/>
          <a:ext cx="3131888" cy="1626033"/>
        </a:xfrm>
        <a:prstGeom prst="rect">
          <a:avLst/>
        </a:prstGeom>
      </xdr:spPr>
    </xdr:pic>
    <xdr:clientData/>
  </xdr:twoCellAnchor>
  <xdr:twoCellAnchor editAs="oneCell">
    <xdr:from>
      <xdr:col>9</xdr:col>
      <xdr:colOff>459877</xdr:colOff>
      <xdr:row>10</xdr:row>
      <xdr:rowOff>42956</xdr:rowOff>
    </xdr:from>
    <xdr:to>
      <xdr:col>12</xdr:col>
      <xdr:colOff>123204</xdr:colOff>
      <xdr:row>17</xdr:row>
      <xdr:rowOff>12225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D5BF659-8366-42E8-9FB6-8225953F74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583" t="50625" r="21875" b="26041"/>
        <a:stretch/>
      </xdr:blipFill>
      <xdr:spPr>
        <a:xfrm>
          <a:off x="11470777" y="1947956"/>
          <a:ext cx="1365127" cy="1356744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</xdr:row>
      <xdr:rowOff>161925</xdr:rowOff>
    </xdr:from>
    <xdr:to>
      <xdr:col>12</xdr:col>
      <xdr:colOff>428625</xdr:colOff>
      <xdr:row>36</xdr:row>
      <xdr:rowOff>40822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4E87259A-B730-47D4-AD03-58A41840F89D}"/>
            </a:ext>
          </a:extLst>
        </xdr:cNvPr>
        <xdr:cNvSpPr/>
      </xdr:nvSpPr>
      <xdr:spPr>
        <a:xfrm>
          <a:off x="219075" y="352425"/>
          <a:ext cx="13027479" cy="11159218"/>
        </a:xfrm>
        <a:prstGeom prst="roundRect">
          <a:avLst>
            <a:gd name="adj" fmla="val 1916"/>
          </a:avLst>
        </a:prstGeom>
        <a:noFill/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381001</xdr:colOff>
      <xdr:row>7</xdr:row>
      <xdr:rowOff>100851</xdr:rowOff>
    </xdr:from>
    <xdr:ext cx="8897470" cy="132229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C0E0D6F-E735-43CF-9D2A-75A87A8879A7}"/>
            </a:ext>
          </a:extLst>
        </xdr:cNvPr>
        <xdr:cNvSpPr txBox="1"/>
      </xdr:nvSpPr>
      <xdr:spPr>
        <a:xfrm>
          <a:off x="381001" y="1434351"/>
          <a:ext cx="8897470" cy="1322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200" b="1" u="sng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คำชี้แจง </a:t>
          </a:r>
        </a:p>
        <a:p>
          <a:r>
            <a:rPr lang="th-TH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1.</a:t>
          </a:r>
          <a:r>
            <a:rPr lang="en-US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</a:t>
          </a:r>
          <a:r>
            <a:rPr lang="th-TH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โปรแกรมนี้เป็นการประเมินความเสี่ยงการเกิดไฟไหม้บ่อขยะแบบเบื้องต้น</a:t>
          </a:r>
        </a:p>
        <a:p>
          <a:r>
            <a:rPr lang="th-TH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2.</a:t>
          </a:r>
          <a:r>
            <a:rPr lang="en-US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</a:t>
          </a:r>
          <a:r>
            <a:rPr lang="th-TH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โปรดกรอกข้อมูลปัจจัยในการประเมินหัวข้อ 1 – 4 เนื่องจากเป็นการประเมินข้อมูลทางกายภาพของบ่อขยะทั่วไป ซึ่งความ</a:t>
          </a:r>
          <a:endParaRPr lang="en-US" sz="1200" b="1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     </a:t>
          </a:r>
          <a:r>
            <a:rPr lang="th-TH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น่าเชื่อถือของการประเมินความเสี่ยงจะอยู่ใน</a:t>
          </a:r>
          <a:r>
            <a:rPr lang="th-TH" sz="1200" b="1" u="sng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ระดับ </a:t>
          </a:r>
          <a:r>
            <a:rPr lang="en-US" sz="1200" b="1" u="sng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</a:t>
          </a:r>
        </a:p>
        <a:p>
          <a:r>
            <a:rPr lang="th-TH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</a:t>
          </a:r>
          <a:r>
            <a:rPr lang="en-US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 </a:t>
          </a:r>
          <a:r>
            <a:rPr lang="th-TH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หากกรอกข้อมูลปัจจัยในการประเมินหัวข้อ 1 - 13 (โดยข้อ 5 - 13 จะเกี่ยวข้องกับการจัดการพื้นที่) ความน่าเชื่อถือของ</a:t>
          </a:r>
          <a:endParaRPr lang="en-US" sz="1200" b="1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    </a:t>
          </a:r>
          <a:r>
            <a:rPr lang="th-TH" sz="12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การประเมินความเสี่ยงจะอยู่ใน</a:t>
          </a:r>
          <a:r>
            <a:rPr lang="th-TH" sz="1200" b="1" u="sng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ระดับ </a:t>
          </a:r>
          <a:r>
            <a:rPr lang="en-US" sz="1200" b="1" u="sng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</a:t>
          </a:r>
        </a:p>
      </xdr:txBody>
    </xdr:sp>
    <xdr:clientData/>
  </xdr:oneCellAnchor>
  <xdr:twoCellAnchor editAs="oneCell">
    <xdr:from>
      <xdr:col>1</xdr:col>
      <xdr:colOff>609347</xdr:colOff>
      <xdr:row>2</xdr:row>
      <xdr:rowOff>11207</xdr:rowOff>
    </xdr:from>
    <xdr:to>
      <xdr:col>1</xdr:col>
      <xdr:colOff>1372658</xdr:colOff>
      <xdr:row>7</xdr:row>
      <xdr:rowOff>141954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2D7AB50-BE80-4330-ABAC-BB3C9D9AB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171" y="392207"/>
          <a:ext cx="763311" cy="1080072"/>
        </a:xfrm>
        <a:prstGeom prst="rect">
          <a:avLst/>
        </a:prstGeom>
      </xdr:spPr>
    </xdr:pic>
    <xdr:clientData/>
  </xdr:twoCellAnchor>
  <xdr:oneCellAnchor>
    <xdr:from>
      <xdr:col>0</xdr:col>
      <xdr:colOff>409575</xdr:colOff>
      <xdr:row>14</xdr:row>
      <xdr:rowOff>0</xdr:rowOff>
    </xdr:from>
    <xdr:ext cx="2227918" cy="441339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8CDA1B5-29F6-40BF-97D0-37FD9E10FA86}"/>
            </a:ext>
          </a:extLst>
        </xdr:cNvPr>
        <xdr:cNvSpPr txBox="1"/>
      </xdr:nvSpPr>
      <xdr:spPr>
        <a:xfrm>
          <a:off x="409575" y="2667000"/>
          <a:ext cx="2227918" cy="4413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800" b="1">
              <a:solidFill>
                <a:srgbClr val="FFC000"/>
              </a:solidFill>
              <a:latin typeface="Prompt" panose="00000500000000000000" pitchFamily="2" charset="-34"/>
              <a:cs typeface="+mj-cs"/>
            </a:rPr>
            <a:t>ปัจจัยในการประเมิน</a:t>
          </a:r>
          <a:endParaRPr lang="en-US" sz="1800" b="1">
            <a:solidFill>
              <a:srgbClr val="FFC000"/>
            </a:solidFill>
            <a:latin typeface="Prompt" panose="00000500000000000000" pitchFamily="2" charset="-34"/>
            <a:cs typeface="+mj-cs"/>
          </a:endParaRPr>
        </a:p>
      </xdr:txBody>
    </xdr:sp>
    <xdr:clientData/>
  </xdr:oneCellAnchor>
  <xdr:twoCellAnchor>
    <xdr:from>
      <xdr:col>0</xdr:col>
      <xdr:colOff>347488</xdr:colOff>
      <xdr:row>17</xdr:row>
      <xdr:rowOff>100852</xdr:rowOff>
    </xdr:from>
    <xdr:to>
      <xdr:col>1</xdr:col>
      <xdr:colOff>218915</xdr:colOff>
      <xdr:row>17</xdr:row>
      <xdr:rowOff>391321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2333C43-6505-4EC8-9430-01A642DA0A7F}"/>
            </a:ext>
          </a:extLst>
        </xdr:cNvPr>
        <xdr:cNvSpPr/>
      </xdr:nvSpPr>
      <xdr:spPr>
        <a:xfrm>
          <a:off x="347488" y="3397471"/>
          <a:ext cx="300859" cy="290469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347708</xdr:colOff>
      <xdr:row>18</xdr:row>
      <xdr:rowOff>101073</xdr:rowOff>
    </xdr:from>
    <xdr:to>
      <xdr:col>1</xdr:col>
      <xdr:colOff>219135</xdr:colOff>
      <xdr:row>18</xdr:row>
      <xdr:rowOff>391542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192AE025-9E3F-424D-9897-C546227C3ECB}"/>
            </a:ext>
          </a:extLst>
        </xdr:cNvPr>
        <xdr:cNvSpPr/>
      </xdr:nvSpPr>
      <xdr:spPr>
        <a:xfrm>
          <a:off x="347708" y="3901387"/>
          <a:ext cx="300859" cy="290469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349714</xdr:colOff>
      <xdr:row>23</xdr:row>
      <xdr:rowOff>119562</xdr:rowOff>
    </xdr:from>
    <xdr:to>
      <xdr:col>1</xdr:col>
      <xdr:colOff>221141</xdr:colOff>
      <xdr:row>23</xdr:row>
      <xdr:rowOff>410031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51F0123-5B0A-420D-A491-B5EA9EE09072}"/>
            </a:ext>
          </a:extLst>
        </xdr:cNvPr>
        <xdr:cNvSpPr/>
      </xdr:nvSpPr>
      <xdr:spPr>
        <a:xfrm>
          <a:off x="349714" y="5146825"/>
          <a:ext cx="300859" cy="290469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347047</xdr:colOff>
      <xdr:row>24</xdr:row>
      <xdr:rowOff>125136</xdr:rowOff>
    </xdr:from>
    <xdr:to>
      <xdr:col>1</xdr:col>
      <xdr:colOff>218474</xdr:colOff>
      <xdr:row>24</xdr:row>
      <xdr:rowOff>415605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D5AFE1FF-4E6C-4C86-9057-4899D1CFDE0F}"/>
            </a:ext>
          </a:extLst>
        </xdr:cNvPr>
        <xdr:cNvSpPr/>
      </xdr:nvSpPr>
      <xdr:spPr>
        <a:xfrm>
          <a:off x="347047" y="5656094"/>
          <a:ext cx="300859" cy="290469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345484</xdr:colOff>
      <xdr:row>25</xdr:row>
      <xdr:rowOff>105645</xdr:rowOff>
    </xdr:from>
    <xdr:to>
      <xdr:col>1</xdr:col>
      <xdr:colOff>216911</xdr:colOff>
      <xdr:row>25</xdr:row>
      <xdr:rowOff>396114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8B43E34-0B85-45A6-9E5C-EB3A5EEA8D16}"/>
            </a:ext>
          </a:extLst>
        </xdr:cNvPr>
        <xdr:cNvSpPr/>
      </xdr:nvSpPr>
      <xdr:spPr>
        <a:xfrm>
          <a:off x="345484" y="6140298"/>
          <a:ext cx="300859" cy="290469"/>
        </a:xfrm>
        <a:prstGeom prst="rect">
          <a:avLst/>
        </a:prstGeom>
        <a:solidFill>
          <a:srgbClr val="8EBA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347151</xdr:colOff>
      <xdr:row>26</xdr:row>
      <xdr:rowOff>95839</xdr:rowOff>
    </xdr:from>
    <xdr:to>
      <xdr:col>1</xdr:col>
      <xdr:colOff>218578</xdr:colOff>
      <xdr:row>26</xdr:row>
      <xdr:rowOff>386308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907ECD30-DDF4-4904-A08F-71EF50BC0747}"/>
            </a:ext>
          </a:extLst>
        </xdr:cNvPr>
        <xdr:cNvSpPr/>
      </xdr:nvSpPr>
      <xdr:spPr>
        <a:xfrm>
          <a:off x="347151" y="6634186"/>
          <a:ext cx="300859" cy="290469"/>
        </a:xfrm>
        <a:prstGeom prst="rect">
          <a:avLst/>
        </a:prstGeom>
        <a:solidFill>
          <a:srgbClr val="8EBA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349156</xdr:colOff>
      <xdr:row>27</xdr:row>
      <xdr:rowOff>112884</xdr:rowOff>
    </xdr:from>
    <xdr:to>
      <xdr:col>1</xdr:col>
      <xdr:colOff>220583</xdr:colOff>
      <xdr:row>27</xdr:row>
      <xdr:rowOff>403353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99566B71-BCC2-4E6A-A79D-2689408F70C7}"/>
            </a:ext>
          </a:extLst>
        </xdr:cNvPr>
        <xdr:cNvSpPr/>
      </xdr:nvSpPr>
      <xdr:spPr>
        <a:xfrm>
          <a:off x="349156" y="7154926"/>
          <a:ext cx="300859" cy="290469"/>
        </a:xfrm>
        <a:prstGeom prst="rect">
          <a:avLst/>
        </a:prstGeom>
        <a:solidFill>
          <a:srgbClr val="8EBA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346148</xdr:colOff>
      <xdr:row>28</xdr:row>
      <xdr:rowOff>103079</xdr:rowOff>
    </xdr:from>
    <xdr:to>
      <xdr:col>1</xdr:col>
      <xdr:colOff>217575</xdr:colOff>
      <xdr:row>28</xdr:row>
      <xdr:rowOff>393548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390CECE-C178-4BA2-8B64-A81307C4FDD8}"/>
            </a:ext>
          </a:extLst>
        </xdr:cNvPr>
        <xdr:cNvSpPr/>
      </xdr:nvSpPr>
      <xdr:spPr>
        <a:xfrm>
          <a:off x="346148" y="7648816"/>
          <a:ext cx="300859" cy="290469"/>
        </a:xfrm>
        <a:prstGeom prst="rect">
          <a:avLst/>
        </a:prstGeom>
        <a:solidFill>
          <a:srgbClr val="8EBA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348494</xdr:colOff>
      <xdr:row>29</xdr:row>
      <xdr:rowOff>95057</xdr:rowOff>
    </xdr:from>
    <xdr:to>
      <xdr:col>1</xdr:col>
      <xdr:colOff>219921</xdr:colOff>
      <xdr:row>29</xdr:row>
      <xdr:rowOff>385526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B5FF0E8-D148-4A9F-9C80-447895869F1C}"/>
            </a:ext>
          </a:extLst>
        </xdr:cNvPr>
        <xdr:cNvSpPr/>
      </xdr:nvSpPr>
      <xdr:spPr>
        <a:xfrm>
          <a:off x="348494" y="8144489"/>
          <a:ext cx="300859" cy="290469"/>
        </a:xfrm>
        <a:prstGeom prst="rect">
          <a:avLst/>
        </a:prstGeom>
        <a:solidFill>
          <a:srgbClr val="8EBA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345145</xdr:colOff>
      <xdr:row>30</xdr:row>
      <xdr:rowOff>94174</xdr:rowOff>
    </xdr:from>
    <xdr:to>
      <xdr:col>1</xdr:col>
      <xdr:colOff>216572</xdr:colOff>
      <xdr:row>30</xdr:row>
      <xdr:rowOff>384643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BBBA4799-86E2-4BEC-A01D-6D0F4DDDD190}"/>
            </a:ext>
          </a:extLst>
        </xdr:cNvPr>
        <xdr:cNvSpPr/>
      </xdr:nvSpPr>
      <xdr:spPr>
        <a:xfrm>
          <a:off x="345145" y="8647301"/>
          <a:ext cx="300859" cy="290469"/>
        </a:xfrm>
        <a:prstGeom prst="rect">
          <a:avLst/>
        </a:prstGeom>
        <a:solidFill>
          <a:srgbClr val="8EBA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348595</xdr:colOff>
      <xdr:row>31</xdr:row>
      <xdr:rowOff>100854</xdr:rowOff>
    </xdr:from>
    <xdr:to>
      <xdr:col>1</xdr:col>
      <xdr:colOff>220022</xdr:colOff>
      <xdr:row>31</xdr:row>
      <xdr:rowOff>391323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90DEDCF0-B3F6-4D17-A6F1-17060E041EE3}"/>
            </a:ext>
          </a:extLst>
        </xdr:cNvPr>
        <xdr:cNvSpPr/>
      </xdr:nvSpPr>
      <xdr:spPr>
        <a:xfrm>
          <a:off x="348595" y="9157676"/>
          <a:ext cx="300859" cy="290469"/>
        </a:xfrm>
        <a:prstGeom prst="rect">
          <a:avLst/>
        </a:prstGeom>
        <a:solidFill>
          <a:srgbClr val="8EBA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340422</xdr:colOff>
      <xdr:row>32</xdr:row>
      <xdr:rowOff>102176</xdr:rowOff>
    </xdr:from>
    <xdr:to>
      <xdr:col>1</xdr:col>
      <xdr:colOff>211849</xdr:colOff>
      <xdr:row>32</xdr:row>
      <xdr:rowOff>392645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B439212-5FB0-4065-93B0-FA0A8D9042CB}"/>
            </a:ext>
          </a:extLst>
        </xdr:cNvPr>
        <xdr:cNvSpPr/>
      </xdr:nvSpPr>
      <xdr:spPr>
        <a:xfrm>
          <a:off x="340422" y="9696449"/>
          <a:ext cx="300052" cy="290469"/>
        </a:xfrm>
        <a:prstGeom prst="rect">
          <a:avLst/>
        </a:prstGeom>
        <a:solidFill>
          <a:srgbClr val="8EBA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346413</xdr:colOff>
      <xdr:row>33</xdr:row>
      <xdr:rowOff>94838</xdr:rowOff>
    </xdr:from>
    <xdr:to>
      <xdr:col>1</xdr:col>
      <xdr:colOff>217840</xdr:colOff>
      <xdr:row>33</xdr:row>
      <xdr:rowOff>385307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C1EB68FC-5DEA-4C7E-BFEF-9CB7B3EB71E8}"/>
            </a:ext>
          </a:extLst>
        </xdr:cNvPr>
        <xdr:cNvSpPr/>
      </xdr:nvSpPr>
      <xdr:spPr>
        <a:xfrm>
          <a:off x="346413" y="10159050"/>
          <a:ext cx="300859" cy="290469"/>
        </a:xfrm>
        <a:prstGeom prst="rect">
          <a:avLst/>
        </a:prstGeom>
        <a:solidFill>
          <a:srgbClr val="8EBAE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339930</xdr:colOff>
      <xdr:row>17</xdr:row>
      <xdr:rowOff>84652</xdr:rowOff>
    </xdr:from>
    <xdr:ext cx="298993" cy="30899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69CA7F2-B137-43E9-B433-2F4D29054BD0}"/>
            </a:ext>
          </a:extLst>
        </xdr:cNvPr>
        <xdr:cNvSpPr txBox="1"/>
      </xdr:nvSpPr>
      <xdr:spPr>
        <a:xfrm>
          <a:off x="339930" y="3381271"/>
          <a:ext cx="298993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</a:p>
      </xdr:txBody>
    </xdr:sp>
    <xdr:clientData/>
  </xdr:oneCellAnchor>
  <xdr:oneCellAnchor>
    <xdr:from>
      <xdr:col>0</xdr:col>
      <xdr:colOff>328925</xdr:colOff>
      <xdr:row>18</xdr:row>
      <xdr:rowOff>92598</xdr:rowOff>
    </xdr:from>
    <xdr:ext cx="298993" cy="308995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2FA2DCD6-BD45-4844-AB4E-6C713DB87228}"/>
            </a:ext>
          </a:extLst>
        </xdr:cNvPr>
        <xdr:cNvSpPr txBox="1"/>
      </xdr:nvSpPr>
      <xdr:spPr>
        <a:xfrm>
          <a:off x="328925" y="3892912"/>
          <a:ext cx="298993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</a:p>
      </xdr:txBody>
    </xdr:sp>
    <xdr:clientData/>
  </xdr:oneCellAnchor>
  <xdr:oneCellAnchor>
    <xdr:from>
      <xdr:col>0</xdr:col>
      <xdr:colOff>344732</xdr:colOff>
      <xdr:row>23</xdr:row>
      <xdr:rowOff>106018</xdr:rowOff>
    </xdr:from>
    <xdr:ext cx="298993" cy="30899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4DA7C908-2C3D-476A-8C76-769DF891CFEC}"/>
            </a:ext>
          </a:extLst>
        </xdr:cNvPr>
        <xdr:cNvSpPr txBox="1"/>
      </xdr:nvSpPr>
      <xdr:spPr>
        <a:xfrm>
          <a:off x="344732" y="5133281"/>
          <a:ext cx="298993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</a:t>
          </a:r>
        </a:p>
      </xdr:txBody>
    </xdr:sp>
    <xdr:clientData/>
  </xdr:oneCellAnchor>
  <xdr:oneCellAnchor>
    <xdr:from>
      <xdr:col>0</xdr:col>
      <xdr:colOff>336955</xdr:colOff>
      <xdr:row>24</xdr:row>
      <xdr:rowOff>107927</xdr:rowOff>
    </xdr:from>
    <xdr:ext cx="298993" cy="308995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2C45152C-9909-4DE1-B8C4-4D13524F3BDF}"/>
            </a:ext>
          </a:extLst>
        </xdr:cNvPr>
        <xdr:cNvSpPr txBox="1"/>
      </xdr:nvSpPr>
      <xdr:spPr>
        <a:xfrm>
          <a:off x="336955" y="5638885"/>
          <a:ext cx="298993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</a:t>
          </a:r>
        </a:p>
      </xdr:txBody>
    </xdr:sp>
    <xdr:clientData/>
  </xdr:oneCellAnchor>
  <xdr:oneCellAnchor>
    <xdr:from>
      <xdr:col>0</xdr:col>
      <xdr:colOff>335585</xdr:colOff>
      <xdr:row>25</xdr:row>
      <xdr:rowOff>94649</xdr:rowOff>
    </xdr:from>
    <xdr:ext cx="298993" cy="308995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675D05B-F0B7-4448-8460-ED0C0EB47263}"/>
            </a:ext>
          </a:extLst>
        </xdr:cNvPr>
        <xdr:cNvSpPr txBox="1"/>
      </xdr:nvSpPr>
      <xdr:spPr>
        <a:xfrm>
          <a:off x="335585" y="6129302"/>
          <a:ext cx="298993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</a:t>
          </a:r>
        </a:p>
      </xdr:txBody>
    </xdr:sp>
    <xdr:clientData/>
  </xdr:oneCellAnchor>
  <xdr:oneCellAnchor>
    <xdr:from>
      <xdr:col>0</xdr:col>
      <xdr:colOff>340669</xdr:colOff>
      <xdr:row>26</xdr:row>
      <xdr:rowOff>80418</xdr:rowOff>
    </xdr:from>
    <xdr:ext cx="298993" cy="308995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11DFCCED-E44D-4FB9-9CEA-7EC8FECA835D}"/>
            </a:ext>
          </a:extLst>
        </xdr:cNvPr>
        <xdr:cNvSpPr txBox="1"/>
      </xdr:nvSpPr>
      <xdr:spPr>
        <a:xfrm>
          <a:off x="340669" y="6618765"/>
          <a:ext cx="298993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</a:t>
          </a:r>
        </a:p>
      </xdr:txBody>
    </xdr:sp>
    <xdr:clientData/>
  </xdr:oneCellAnchor>
  <xdr:oneCellAnchor>
    <xdr:from>
      <xdr:col>0</xdr:col>
      <xdr:colOff>342636</xdr:colOff>
      <xdr:row>27</xdr:row>
      <xdr:rowOff>99701</xdr:rowOff>
    </xdr:from>
    <xdr:ext cx="298993" cy="308995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F1BE68C-5F48-43D2-AC88-2916322B40DF}"/>
            </a:ext>
          </a:extLst>
        </xdr:cNvPr>
        <xdr:cNvSpPr txBox="1"/>
      </xdr:nvSpPr>
      <xdr:spPr>
        <a:xfrm>
          <a:off x="342636" y="7141743"/>
          <a:ext cx="298993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</a:t>
          </a:r>
        </a:p>
      </xdr:txBody>
    </xdr:sp>
    <xdr:clientData/>
  </xdr:oneCellAnchor>
  <xdr:oneCellAnchor>
    <xdr:from>
      <xdr:col>0</xdr:col>
      <xdr:colOff>338144</xdr:colOff>
      <xdr:row>28</xdr:row>
      <xdr:rowOff>86405</xdr:rowOff>
    </xdr:from>
    <xdr:ext cx="298993" cy="308995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18299EBB-B5CB-421F-97A5-A7CE4A173677}"/>
            </a:ext>
          </a:extLst>
        </xdr:cNvPr>
        <xdr:cNvSpPr txBox="1"/>
      </xdr:nvSpPr>
      <xdr:spPr>
        <a:xfrm>
          <a:off x="338144" y="7632142"/>
          <a:ext cx="298993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8</a:t>
          </a:r>
        </a:p>
      </xdr:txBody>
    </xdr:sp>
    <xdr:clientData/>
  </xdr:oneCellAnchor>
  <xdr:oneCellAnchor>
    <xdr:from>
      <xdr:col>0</xdr:col>
      <xdr:colOff>345541</xdr:colOff>
      <xdr:row>29</xdr:row>
      <xdr:rowOff>71125</xdr:rowOff>
    </xdr:from>
    <xdr:ext cx="298993" cy="308995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E220657-E81E-458F-BD59-7CF96F9B0101}"/>
            </a:ext>
          </a:extLst>
        </xdr:cNvPr>
        <xdr:cNvSpPr txBox="1"/>
      </xdr:nvSpPr>
      <xdr:spPr>
        <a:xfrm>
          <a:off x="345541" y="8120557"/>
          <a:ext cx="298993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9</a:t>
          </a:r>
        </a:p>
      </xdr:txBody>
    </xdr:sp>
    <xdr:clientData/>
  </xdr:oneCellAnchor>
  <xdr:oneCellAnchor>
    <xdr:from>
      <xdr:col>0</xdr:col>
      <xdr:colOff>291076</xdr:colOff>
      <xdr:row>30</xdr:row>
      <xdr:rowOff>74191</xdr:rowOff>
    </xdr:from>
    <xdr:ext cx="413318" cy="308995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46425AEA-2603-4A61-802F-C39B45F18CE2}"/>
            </a:ext>
          </a:extLst>
        </xdr:cNvPr>
        <xdr:cNvSpPr txBox="1"/>
      </xdr:nvSpPr>
      <xdr:spPr>
        <a:xfrm>
          <a:off x="291076" y="8627318"/>
          <a:ext cx="413318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10</a:t>
          </a:r>
        </a:p>
      </xdr:txBody>
    </xdr:sp>
    <xdr:clientData/>
  </xdr:oneCellAnchor>
  <xdr:oneCellAnchor>
    <xdr:from>
      <xdr:col>0</xdr:col>
      <xdr:colOff>285484</xdr:colOff>
      <xdr:row>31</xdr:row>
      <xdr:rowOff>85770</xdr:rowOff>
    </xdr:from>
    <xdr:ext cx="413318" cy="308995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A9520EFD-0402-4FF2-AB61-386048D2A027}"/>
            </a:ext>
          </a:extLst>
        </xdr:cNvPr>
        <xdr:cNvSpPr txBox="1"/>
      </xdr:nvSpPr>
      <xdr:spPr>
        <a:xfrm>
          <a:off x="285484" y="9142592"/>
          <a:ext cx="413318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11</a:t>
          </a:r>
        </a:p>
      </xdr:txBody>
    </xdr:sp>
    <xdr:clientData/>
  </xdr:oneCellAnchor>
  <xdr:oneCellAnchor>
    <xdr:from>
      <xdr:col>0</xdr:col>
      <xdr:colOff>286278</xdr:colOff>
      <xdr:row>32</xdr:row>
      <xdr:rowOff>92067</xdr:rowOff>
    </xdr:from>
    <xdr:ext cx="413318" cy="308995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C1400787-884A-4691-A9E2-21487B1D36FF}"/>
            </a:ext>
          </a:extLst>
        </xdr:cNvPr>
        <xdr:cNvSpPr txBox="1"/>
      </xdr:nvSpPr>
      <xdr:spPr>
        <a:xfrm>
          <a:off x="286278" y="9686340"/>
          <a:ext cx="413318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12</a:t>
          </a:r>
        </a:p>
      </xdr:txBody>
    </xdr:sp>
    <xdr:clientData/>
  </xdr:oneCellAnchor>
  <xdr:oneCellAnchor>
    <xdr:from>
      <xdr:col>0</xdr:col>
      <xdr:colOff>291476</xdr:colOff>
      <xdr:row>33</xdr:row>
      <xdr:rowOff>78843</xdr:rowOff>
    </xdr:from>
    <xdr:ext cx="413318" cy="308995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1C7E595-E129-4B09-BD61-686F51BFC887}"/>
            </a:ext>
          </a:extLst>
        </xdr:cNvPr>
        <xdr:cNvSpPr txBox="1"/>
      </xdr:nvSpPr>
      <xdr:spPr>
        <a:xfrm>
          <a:off x="291476" y="10143055"/>
          <a:ext cx="413318" cy="3089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13</a:t>
          </a:r>
        </a:p>
      </xdr:txBody>
    </xdr:sp>
    <xdr:clientData/>
  </xdr:oneCellAnchor>
  <xdr:twoCellAnchor>
    <xdr:from>
      <xdr:col>6</xdr:col>
      <xdr:colOff>28575</xdr:colOff>
      <xdr:row>26</xdr:row>
      <xdr:rowOff>95250</xdr:rowOff>
    </xdr:from>
    <xdr:to>
      <xdr:col>11</xdr:col>
      <xdr:colOff>133350</xdr:colOff>
      <xdr:row>34</xdr:row>
      <xdr:rowOff>19050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E5C5888-30E4-49F0-BAD9-1C3E10B94D19}"/>
            </a:ext>
          </a:extLst>
        </xdr:cNvPr>
        <xdr:cNvSpPr/>
      </xdr:nvSpPr>
      <xdr:spPr>
        <a:xfrm>
          <a:off x="10267950" y="6486525"/>
          <a:ext cx="4181475" cy="3962400"/>
        </a:xfrm>
        <a:prstGeom prst="roundRect">
          <a:avLst>
            <a:gd name="adj" fmla="val 8723"/>
          </a:avLst>
        </a:prstGeom>
        <a:noFill/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23D8-660B-49E3-9811-7FBA635F02AC}">
  <sheetPr codeName="Sheet1"/>
  <dimension ref="A5:Z47"/>
  <sheetViews>
    <sheetView tabSelected="1" zoomScaleNormal="100" workbookViewId="0"/>
  </sheetViews>
  <sheetFormatPr defaultColWidth="9" defaultRowHeight="14.5"/>
  <cols>
    <col min="1" max="1" width="6.453125" style="2" customWidth="1"/>
    <col min="2" max="2" width="25" style="2" customWidth="1"/>
    <col min="3" max="3" width="9" style="2"/>
    <col min="4" max="4" width="55.7265625" style="2" customWidth="1"/>
    <col min="5" max="5" width="25.7265625" style="2" customWidth="1"/>
    <col min="6" max="6" width="24.7265625" style="2" customWidth="1"/>
    <col min="7" max="7" width="3.6328125" style="2" customWidth="1"/>
    <col min="8" max="8" width="16.26953125" style="2" customWidth="1"/>
    <col min="9" max="9" width="12.81640625" style="2" customWidth="1"/>
    <col min="10" max="10" width="13.54296875" style="2" customWidth="1"/>
    <col min="11" max="11" width="9" style="2"/>
    <col min="12" max="12" width="3.1796875" style="2" customWidth="1"/>
    <col min="13" max="13" width="9" style="4"/>
    <col min="14" max="18" width="9" style="31"/>
    <col min="19" max="20" width="9" style="4"/>
    <col min="21" max="26" width="9" style="5"/>
    <col min="27" max="16384" width="9" style="2"/>
  </cols>
  <sheetData>
    <row r="5" spans="7:26">
      <c r="M5" s="31"/>
    </row>
    <row r="6" spans="7:26">
      <c r="M6" s="31"/>
    </row>
    <row r="7" spans="7:26">
      <c r="M7" s="31"/>
    </row>
    <row r="8" spans="7:26">
      <c r="G8" s="30"/>
      <c r="H8" s="30"/>
      <c r="I8" s="30"/>
      <c r="J8" s="30"/>
      <c r="K8" s="30"/>
      <c r="L8" s="30"/>
      <c r="M8" s="31"/>
    </row>
    <row r="9" spans="7:26">
      <c r="G9" s="30"/>
      <c r="H9" s="30"/>
      <c r="I9" s="30"/>
      <c r="J9" s="30"/>
      <c r="K9" s="30"/>
      <c r="L9" s="30"/>
      <c r="M9" s="31"/>
    </row>
    <row r="10" spans="7:26">
      <c r="G10" s="30"/>
      <c r="H10" s="30"/>
      <c r="I10" s="30"/>
      <c r="J10" s="30"/>
      <c r="K10" s="30"/>
      <c r="L10" s="30"/>
      <c r="M10" s="31"/>
    </row>
    <row r="11" spans="7:26">
      <c r="G11" s="30"/>
      <c r="H11" s="30"/>
      <c r="I11" s="30"/>
      <c r="J11" s="30"/>
      <c r="K11" s="30"/>
      <c r="L11" s="30"/>
      <c r="M11" s="31"/>
    </row>
    <row r="12" spans="7:26">
      <c r="G12" s="30"/>
      <c r="H12" s="30"/>
      <c r="I12" s="30"/>
      <c r="J12" s="30"/>
      <c r="K12" s="30"/>
      <c r="L12" s="30"/>
      <c r="M12" s="31"/>
    </row>
    <row r="13" spans="7:26">
      <c r="G13" s="30"/>
      <c r="H13" s="30"/>
      <c r="I13" s="30"/>
      <c r="J13" s="30"/>
      <c r="K13" s="30"/>
      <c r="L13" s="30"/>
      <c r="M13" s="31"/>
    </row>
    <row r="14" spans="7:26">
      <c r="G14" s="30"/>
      <c r="H14" s="30"/>
      <c r="I14" s="30"/>
      <c r="J14" s="30"/>
      <c r="K14" s="30"/>
      <c r="L14" s="30"/>
      <c r="M14" s="31"/>
    </row>
    <row r="15" spans="7:26">
      <c r="G15" s="30"/>
      <c r="H15" s="30"/>
      <c r="I15" s="30"/>
      <c r="J15" s="30"/>
      <c r="K15" s="30"/>
      <c r="L15" s="30"/>
      <c r="M15" s="31"/>
    </row>
    <row r="16" spans="7:26" s="3" customFormat="1"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4"/>
      <c r="T16" s="4"/>
      <c r="U16" s="4"/>
      <c r="V16" s="4"/>
      <c r="W16" s="4"/>
      <c r="X16" s="4"/>
      <c r="Y16" s="4"/>
      <c r="Z16" s="4"/>
    </row>
    <row r="17" spans="2:26" s="3" customFormat="1" ht="19.5">
      <c r="B17" s="8"/>
      <c r="C17" s="7"/>
      <c r="D17" s="7"/>
      <c r="E17" s="7"/>
      <c r="F17" s="7"/>
      <c r="G17" s="31" t="str">
        <f t="shared" ref="G17:L26" si="0">$N$43</f>
        <v>กรุณากรอกข้อมูล       ข้อ 1-4 เป็นอย่างน้อย</v>
      </c>
      <c r="H17" s="31" t="str">
        <f t="shared" si="0"/>
        <v>กรุณากรอกข้อมูล       ข้อ 1-4 เป็นอย่างน้อย</v>
      </c>
      <c r="I17" s="31" t="str">
        <f t="shared" si="0"/>
        <v>กรุณากรอกข้อมูล       ข้อ 1-4 เป็นอย่างน้อย</v>
      </c>
      <c r="J17" s="31" t="str">
        <f t="shared" si="0"/>
        <v>กรุณากรอกข้อมูล       ข้อ 1-4 เป็นอย่างน้อย</v>
      </c>
      <c r="K17" s="31" t="str">
        <f t="shared" si="0"/>
        <v>กรุณากรอกข้อมูล       ข้อ 1-4 เป็นอย่างน้อย</v>
      </c>
      <c r="L17" s="31" t="str">
        <f t="shared" si="0"/>
        <v>กรุณากรอกข้อมูล       ข้อ 1-4 เป็นอย่างน้อย</v>
      </c>
      <c r="M17" s="31"/>
      <c r="N17" s="31" t="s">
        <v>54</v>
      </c>
      <c r="O17" s="31"/>
      <c r="P17" s="31"/>
      <c r="Q17" s="31"/>
      <c r="R17" s="31"/>
      <c r="S17" s="4"/>
      <c r="T17" s="4"/>
      <c r="U17" s="4"/>
      <c r="V17" s="4"/>
      <c r="W17" s="4"/>
      <c r="X17" s="4"/>
      <c r="Y17" s="4"/>
      <c r="Z17" s="4"/>
    </row>
    <row r="18" spans="2:26" s="12" customFormat="1" ht="40" customHeight="1">
      <c r="B18" s="9" t="s">
        <v>0</v>
      </c>
      <c r="C18" s="10"/>
      <c r="D18" s="10"/>
      <c r="E18" s="39"/>
      <c r="F18" s="23" t="s">
        <v>66</v>
      </c>
      <c r="G18" s="32" t="str">
        <f t="shared" si="0"/>
        <v>กรุณากรอกข้อมูล       ข้อ 1-4 เป็นอย่างน้อย</v>
      </c>
      <c r="H18" s="32" t="str">
        <f t="shared" si="0"/>
        <v>กรุณากรอกข้อมูล       ข้อ 1-4 เป็นอย่างน้อย</v>
      </c>
      <c r="I18" s="32" t="str">
        <f t="shared" si="0"/>
        <v>กรุณากรอกข้อมูล       ข้อ 1-4 เป็นอย่างน้อย</v>
      </c>
      <c r="J18" s="32" t="str">
        <f t="shared" si="0"/>
        <v>กรุณากรอกข้อมูล       ข้อ 1-4 เป็นอย่างน้อย</v>
      </c>
      <c r="K18" s="32" t="str">
        <f t="shared" si="0"/>
        <v>กรุณากรอกข้อมูล       ข้อ 1-4 เป็นอย่างน้อย</v>
      </c>
      <c r="L18" s="32" t="str">
        <f t="shared" si="0"/>
        <v>กรุณากรอกข้อมูล       ข้อ 1-4 เป็นอย่างน้อย</v>
      </c>
      <c r="M18" s="32"/>
      <c r="N18" s="32" t="e">
        <f>VLOOKUP(E18,database!B2:C4,2,FALSE)</f>
        <v>#N/A</v>
      </c>
      <c r="O18" s="32"/>
      <c r="P18" s="32"/>
      <c r="Q18" s="32"/>
      <c r="R18" s="32"/>
      <c r="S18" s="40"/>
      <c r="T18" s="40"/>
      <c r="U18" s="40"/>
      <c r="V18" s="40"/>
      <c r="W18" s="40"/>
      <c r="X18" s="40"/>
      <c r="Y18" s="40"/>
      <c r="Z18" s="40"/>
    </row>
    <row r="19" spans="2:26" s="14" customFormat="1" ht="39.75" customHeight="1">
      <c r="B19" s="9" t="s">
        <v>1</v>
      </c>
      <c r="C19" s="13"/>
      <c r="D19" s="13"/>
      <c r="E19" s="11"/>
      <c r="F19" s="13" t="s">
        <v>64</v>
      </c>
      <c r="G19" s="33" t="str">
        <f t="shared" si="0"/>
        <v>กรุณากรอกข้อมูล       ข้อ 1-4 เป็นอย่างน้อย</v>
      </c>
      <c r="H19" s="33" t="str">
        <f t="shared" si="0"/>
        <v>กรุณากรอกข้อมูล       ข้อ 1-4 เป็นอย่างน้อย</v>
      </c>
      <c r="I19" s="33" t="str">
        <f t="shared" si="0"/>
        <v>กรุณากรอกข้อมูล       ข้อ 1-4 เป็นอย่างน้อย</v>
      </c>
      <c r="J19" s="33" t="str">
        <f t="shared" si="0"/>
        <v>กรุณากรอกข้อมูล       ข้อ 1-4 เป็นอย่างน้อย</v>
      </c>
      <c r="K19" s="33" t="str">
        <f t="shared" si="0"/>
        <v>กรุณากรอกข้อมูล       ข้อ 1-4 เป็นอย่างน้อย</v>
      </c>
      <c r="L19" s="33" t="str">
        <f t="shared" si="0"/>
        <v>กรุณากรอกข้อมูล       ข้อ 1-4 เป็นอย่างน้อย</v>
      </c>
      <c r="M19" s="33"/>
      <c r="N19" s="33" t="e">
        <f>VLOOKUP(E19,database!B6:C8,2,FALSE)</f>
        <v>#N/A</v>
      </c>
      <c r="O19" s="33"/>
      <c r="P19" s="33"/>
      <c r="Q19" s="33"/>
      <c r="R19" s="33"/>
      <c r="S19" s="41"/>
      <c r="T19" s="41"/>
      <c r="U19" s="41"/>
      <c r="V19" s="41"/>
      <c r="W19" s="41"/>
      <c r="X19" s="41"/>
      <c r="Y19" s="41"/>
      <c r="Z19" s="41"/>
    </row>
    <row r="20" spans="2:26" s="17" customFormat="1" ht="14">
      <c r="B20" s="15" t="s">
        <v>6</v>
      </c>
      <c r="C20" s="16"/>
      <c r="D20" s="16"/>
      <c r="E20" s="16"/>
      <c r="F20" s="16"/>
      <c r="G20" s="34" t="str">
        <f t="shared" si="0"/>
        <v>กรุณากรอกข้อมูล       ข้อ 1-4 เป็นอย่างน้อย</v>
      </c>
      <c r="H20" s="34" t="str">
        <f t="shared" si="0"/>
        <v>กรุณากรอกข้อมูล       ข้อ 1-4 เป็นอย่างน้อย</v>
      </c>
      <c r="I20" s="34" t="str">
        <f t="shared" si="0"/>
        <v>กรุณากรอกข้อมูล       ข้อ 1-4 เป็นอย่างน้อย</v>
      </c>
      <c r="J20" s="34" t="str">
        <f t="shared" si="0"/>
        <v>กรุณากรอกข้อมูล       ข้อ 1-4 เป็นอย่างน้อย</v>
      </c>
      <c r="K20" s="34" t="str">
        <f t="shared" si="0"/>
        <v>กรุณากรอกข้อมูล       ข้อ 1-4 เป็นอย่างน้อย</v>
      </c>
      <c r="L20" s="34" t="str">
        <f t="shared" si="0"/>
        <v>กรุณากรอกข้อมูล       ข้อ 1-4 เป็นอย่างน้อย</v>
      </c>
      <c r="M20" s="34"/>
      <c r="N20" s="34"/>
      <c r="O20" s="34"/>
      <c r="P20" s="34"/>
      <c r="Q20" s="34"/>
      <c r="R20" s="34"/>
      <c r="S20" s="42"/>
      <c r="T20" s="42"/>
      <c r="U20" s="42"/>
      <c r="V20" s="42"/>
      <c r="W20" s="42"/>
      <c r="X20" s="42"/>
      <c r="Y20" s="42"/>
      <c r="Z20" s="42"/>
    </row>
    <row r="21" spans="2:26" s="17" customFormat="1" ht="14">
      <c r="B21" s="18" t="s">
        <v>57</v>
      </c>
      <c r="C21" s="16"/>
      <c r="D21" s="16"/>
      <c r="E21" s="16"/>
      <c r="F21" s="19"/>
      <c r="G21" s="34" t="str">
        <f t="shared" si="0"/>
        <v>กรุณากรอกข้อมูล       ข้อ 1-4 เป็นอย่างน้อย</v>
      </c>
      <c r="H21" s="34" t="str">
        <f t="shared" si="0"/>
        <v>กรุณากรอกข้อมูล       ข้อ 1-4 เป็นอย่างน้อย</v>
      </c>
      <c r="I21" s="34" t="str">
        <f t="shared" si="0"/>
        <v>กรุณากรอกข้อมูล       ข้อ 1-4 เป็นอย่างน้อย</v>
      </c>
      <c r="J21" s="34" t="str">
        <f t="shared" si="0"/>
        <v>กรุณากรอกข้อมูล       ข้อ 1-4 เป็นอย่างน้อย</v>
      </c>
      <c r="K21" s="34" t="str">
        <f t="shared" si="0"/>
        <v>กรุณากรอกข้อมูล       ข้อ 1-4 เป็นอย่างน้อย</v>
      </c>
      <c r="L21" s="34" t="str">
        <f t="shared" si="0"/>
        <v>กรุณากรอกข้อมูล       ข้อ 1-4 เป็นอย่างน้อย</v>
      </c>
      <c r="M21" s="35"/>
      <c r="N21" s="35"/>
      <c r="O21" s="35"/>
      <c r="P21" s="35"/>
      <c r="Q21" s="35"/>
      <c r="R21" s="34"/>
      <c r="S21" s="42"/>
      <c r="T21" s="42"/>
      <c r="U21" s="42"/>
      <c r="V21" s="42"/>
      <c r="W21" s="42"/>
      <c r="X21" s="42"/>
      <c r="Y21" s="42"/>
      <c r="Z21" s="42"/>
    </row>
    <row r="22" spans="2:26" s="17" customFormat="1" ht="14">
      <c r="B22" s="18" t="s">
        <v>63</v>
      </c>
      <c r="C22" s="16"/>
      <c r="D22" s="16"/>
      <c r="E22" s="16"/>
      <c r="F22" s="19"/>
      <c r="G22" s="34" t="str">
        <f t="shared" si="0"/>
        <v>กรุณากรอกข้อมูล       ข้อ 1-4 เป็นอย่างน้อย</v>
      </c>
      <c r="H22" s="34" t="str">
        <f t="shared" si="0"/>
        <v>กรุณากรอกข้อมูล       ข้อ 1-4 เป็นอย่างน้อย</v>
      </c>
      <c r="I22" s="34" t="str">
        <f t="shared" si="0"/>
        <v>กรุณากรอกข้อมูล       ข้อ 1-4 เป็นอย่างน้อย</v>
      </c>
      <c r="J22" s="34" t="str">
        <f t="shared" si="0"/>
        <v>กรุณากรอกข้อมูล       ข้อ 1-4 เป็นอย่างน้อย</v>
      </c>
      <c r="K22" s="34" t="str">
        <f t="shared" si="0"/>
        <v>กรุณากรอกข้อมูล       ข้อ 1-4 เป็นอย่างน้อย</v>
      </c>
      <c r="L22" s="34" t="str">
        <f t="shared" si="0"/>
        <v>กรุณากรอกข้อมูล       ข้อ 1-4 เป็นอย่างน้อย</v>
      </c>
      <c r="M22" s="35"/>
      <c r="N22" s="35"/>
      <c r="O22" s="35"/>
      <c r="P22" s="35"/>
      <c r="Q22" s="35"/>
      <c r="R22" s="34"/>
      <c r="S22" s="42"/>
      <c r="T22" s="42"/>
      <c r="U22" s="42"/>
      <c r="V22" s="42"/>
      <c r="W22" s="42"/>
      <c r="X22" s="42"/>
      <c r="Y22" s="42"/>
      <c r="Z22" s="42"/>
    </row>
    <row r="23" spans="2:26" s="17" customFormat="1" ht="14">
      <c r="B23" s="18" t="s">
        <v>7</v>
      </c>
      <c r="C23" s="16"/>
      <c r="D23" s="16"/>
      <c r="E23" s="16"/>
      <c r="F23" s="19"/>
      <c r="G23" s="34" t="str">
        <f t="shared" si="0"/>
        <v>กรุณากรอกข้อมูล       ข้อ 1-4 เป็นอย่างน้อย</v>
      </c>
      <c r="H23" s="34" t="str">
        <f t="shared" si="0"/>
        <v>กรุณากรอกข้อมูล       ข้อ 1-4 เป็นอย่างน้อย</v>
      </c>
      <c r="I23" s="34" t="str">
        <f t="shared" si="0"/>
        <v>กรุณากรอกข้อมูล       ข้อ 1-4 เป็นอย่างน้อย</v>
      </c>
      <c r="J23" s="34" t="str">
        <f t="shared" si="0"/>
        <v>กรุณากรอกข้อมูล       ข้อ 1-4 เป็นอย่างน้อย</v>
      </c>
      <c r="K23" s="34" t="str">
        <f t="shared" si="0"/>
        <v>กรุณากรอกข้อมูล       ข้อ 1-4 เป็นอย่างน้อย</v>
      </c>
      <c r="L23" s="34" t="str">
        <f t="shared" si="0"/>
        <v>กรุณากรอกข้อมูล       ข้อ 1-4 เป็นอย่างน้อย</v>
      </c>
      <c r="M23" s="35"/>
      <c r="N23" s="35"/>
      <c r="O23" s="35"/>
      <c r="P23" s="35"/>
      <c r="Q23" s="35"/>
      <c r="R23" s="34"/>
      <c r="S23" s="42"/>
      <c r="T23" s="42"/>
      <c r="U23" s="42"/>
      <c r="V23" s="42"/>
      <c r="W23" s="42"/>
      <c r="X23" s="42"/>
      <c r="Y23" s="42"/>
      <c r="Z23" s="42"/>
    </row>
    <row r="24" spans="2:26" s="12" customFormat="1" ht="40" customHeight="1">
      <c r="B24" s="9" t="s">
        <v>2</v>
      </c>
      <c r="C24" s="13"/>
      <c r="D24" s="13"/>
      <c r="E24" s="11"/>
      <c r="F24" s="13" t="s">
        <v>65</v>
      </c>
      <c r="G24" s="32" t="str">
        <f t="shared" si="0"/>
        <v>กรุณากรอกข้อมูล       ข้อ 1-4 เป็นอย่างน้อย</v>
      </c>
      <c r="H24" s="32" t="str">
        <f t="shared" si="0"/>
        <v>กรุณากรอกข้อมูล       ข้อ 1-4 เป็นอย่างน้อย</v>
      </c>
      <c r="I24" s="32" t="str">
        <f t="shared" si="0"/>
        <v>กรุณากรอกข้อมูล       ข้อ 1-4 เป็นอย่างน้อย</v>
      </c>
      <c r="J24" s="32" t="str">
        <f t="shared" si="0"/>
        <v>กรุณากรอกข้อมูล       ข้อ 1-4 เป็นอย่างน้อย</v>
      </c>
      <c r="K24" s="32" t="str">
        <f t="shared" si="0"/>
        <v>กรุณากรอกข้อมูล       ข้อ 1-4 เป็นอย่างน้อย</v>
      </c>
      <c r="L24" s="32" t="str">
        <f t="shared" si="0"/>
        <v>กรุณากรอกข้อมูล       ข้อ 1-4 เป็นอย่างน้อย</v>
      </c>
      <c r="M24" s="36"/>
      <c r="N24" s="32" t="e">
        <f>VLOOKUP(E24,database!B10:C12,2,FALSE)</f>
        <v>#N/A</v>
      </c>
      <c r="O24" s="36"/>
      <c r="P24" s="36"/>
      <c r="Q24" s="36"/>
      <c r="R24" s="32"/>
      <c r="S24" s="40"/>
      <c r="T24" s="40"/>
      <c r="U24" s="40"/>
      <c r="V24" s="40"/>
      <c r="W24" s="40"/>
      <c r="X24" s="40"/>
      <c r="Y24" s="40"/>
      <c r="Z24" s="40"/>
    </row>
    <row r="25" spans="2:26" s="12" customFormat="1" ht="40" customHeight="1">
      <c r="B25" s="9" t="s">
        <v>8</v>
      </c>
      <c r="C25" s="13"/>
      <c r="D25" s="13"/>
      <c r="E25" s="24"/>
      <c r="F25" s="20"/>
      <c r="G25" s="32" t="str">
        <f t="shared" si="0"/>
        <v>กรุณากรอกข้อมูล       ข้อ 1-4 เป็นอย่างน้อย</v>
      </c>
      <c r="H25" s="32" t="str">
        <f t="shared" si="0"/>
        <v>กรุณากรอกข้อมูล       ข้อ 1-4 เป็นอย่างน้อย</v>
      </c>
      <c r="I25" s="32" t="str">
        <f t="shared" si="0"/>
        <v>กรุณากรอกข้อมูล       ข้อ 1-4 เป็นอย่างน้อย</v>
      </c>
      <c r="J25" s="32" t="str">
        <f t="shared" si="0"/>
        <v>กรุณากรอกข้อมูล       ข้อ 1-4 เป็นอย่างน้อย</v>
      </c>
      <c r="K25" s="32" t="str">
        <f t="shared" si="0"/>
        <v>กรุณากรอกข้อมูล       ข้อ 1-4 เป็นอย่างน้อย</v>
      </c>
      <c r="L25" s="32" t="str">
        <f t="shared" si="0"/>
        <v>กรุณากรอกข้อมูล       ข้อ 1-4 เป็นอย่างน้อย</v>
      </c>
      <c r="M25" s="36"/>
      <c r="N25" s="32" t="e">
        <f>VLOOKUP(E25,database!B14:C16,2,FALSE)</f>
        <v>#N/A</v>
      </c>
      <c r="O25" s="36"/>
      <c r="P25" s="36"/>
      <c r="Q25" s="36"/>
      <c r="R25" s="32"/>
      <c r="S25" s="40"/>
      <c r="T25" s="40"/>
      <c r="U25" s="40"/>
      <c r="V25" s="40"/>
      <c r="W25" s="40"/>
      <c r="X25" s="40"/>
      <c r="Y25" s="40"/>
      <c r="Z25" s="40"/>
    </row>
    <row r="26" spans="2:26" s="12" customFormat="1" ht="40" customHeight="1">
      <c r="B26" s="25" t="s">
        <v>12</v>
      </c>
      <c r="C26" s="26"/>
      <c r="D26" s="26"/>
      <c r="E26" s="27"/>
      <c r="F26" s="22"/>
      <c r="G26" s="32" t="str">
        <f t="shared" si="0"/>
        <v>กรุณากรอกข้อมูล       ข้อ 1-4 เป็นอย่างน้อย</v>
      </c>
      <c r="H26" s="32" t="str">
        <f t="shared" si="0"/>
        <v>กรุณากรอกข้อมูล       ข้อ 1-4 เป็นอย่างน้อย</v>
      </c>
      <c r="I26" s="32" t="str">
        <f t="shared" si="0"/>
        <v>กรุณากรอกข้อมูล       ข้อ 1-4 เป็นอย่างน้อย</v>
      </c>
      <c r="J26" s="32" t="str">
        <f t="shared" si="0"/>
        <v>กรุณากรอกข้อมูล       ข้อ 1-4 เป็นอย่างน้อย</v>
      </c>
      <c r="K26" s="32" t="str">
        <f t="shared" si="0"/>
        <v>กรุณากรอกข้อมูล       ข้อ 1-4 เป็นอย่างน้อย</v>
      </c>
      <c r="L26" s="32" t="str">
        <f t="shared" si="0"/>
        <v>กรุณากรอกข้อมูล       ข้อ 1-4 เป็นอย่างน้อย</v>
      </c>
      <c r="M26" s="36"/>
      <c r="N26" s="32" t="e">
        <f>VLOOKUP(E26,database!B18:C20,2,FALSE)</f>
        <v>#N/A</v>
      </c>
      <c r="O26" s="36"/>
      <c r="P26" s="36"/>
      <c r="Q26" s="36"/>
      <c r="R26" s="32"/>
      <c r="S26" s="40"/>
      <c r="T26" s="40"/>
      <c r="U26" s="40"/>
      <c r="V26" s="40"/>
      <c r="W26" s="40"/>
      <c r="X26" s="40"/>
      <c r="Y26" s="40"/>
      <c r="Z26" s="40"/>
    </row>
    <row r="27" spans="2:26" s="12" customFormat="1" ht="40" customHeight="1">
      <c r="B27" s="25" t="s">
        <v>13</v>
      </c>
      <c r="C27" s="26"/>
      <c r="D27" s="26"/>
      <c r="E27" s="27"/>
      <c r="F27" s="21"/>
      <c r="G27" s="45" t="s">
        <v>77</v>
      </c>
      <c r="H27" s="44"/>
      <c r="I27" s="44"/>
      <c r="J27" s="44"/>
      <c r="K27" s="44"/>
      <c r="L27" s="44"/>
      <c r="M27" s="32"/>
      <c r="N27" s="32" t="e">
        <f>VLOOKUP(E27,database!B22:C24,2,FALSE)</f>
        <v>#N/A</v>
      </c>
      <c r="O27" s="32"/>
      <c r="P27" s="32"/>
      <c r="Q27" s="32"/>
      <c r="R27" s="32"/>
      <c r="S27" s="40"/>
      <c r="T27" s="40"/>
      <c r="U27" s="40"/>
      <c r="V27" s="40"/>
      <c r="W27" s="40"/>
      <c r="X27" s="40"/>
      <c r="Y27" s="40"/>
      <c r="Z27" s="40"/>
    </row>
    <row r="28" spans="2:26" s="12" customFormat="1" ht="40" customHeight="1">
      <c r="B28" s="25" t="s">
        <v>14</v>
      </c>
      <c r="C28" s="26"/>
      <c r="D28" s="26"/>
      <c r="E28" s="27"/>
      <c r="F28" s="21"/>
      <c r="G28" s="46"/>
      <c r="H28" s="47" t="str">
        <f>Q44</f>
        <v/>
      </c>
      <c r="I28" s="47"/>
      <c r="J28" s="47"/>
      <c r="K28" s="47"/>
      <c r="L28" s="46"/>
      <c r="M28" s="32"/>
      <c r="N28" s="32" t="e">
        <f>VLOOKUP(E28,database!B26:C28,2,FALSE)</f>
        <v>#N/A</v>
      </c>
      <c r="O28" s="32"/>
      <c r="P28" s="32"/>
      <c r="Q28" s="32"/>
      <c r="R28" s="32"/>
      <c r="S28" s="40"/>
      <c r="T28" s="40"/>
      <c r="U28" s="40"/>
      <c r="V28" s="40"/>
      <c r="W28" s="40"/>
      <c r="X28" s="40"/>
      <c r="Y28" s="40"/>
      <c r="Z28" s="40"/>
    </row>
    <row r="29" spans="2:26" s="12" customFormat="1" ht="40" customHeight="1">
      <c r="B29" s="25" t="s">
        <v>15</v>
      </c>
      <c r="C29" s="26"/>
      <c r="D29" s="26"/>
      <c r="E29" s="27"/>
      <c r="F29" s="21"/>
      <c r="G29" s="46"/>
      <c r="H29" s="47"/>
      <c r="I29" s="47"/>
      <c r="J29" s="47"/>
      <c r="K29" s="47"/>
      <c r="L29" s="46"/>
      <c r="M29" s="32"/>
      <c r="N29" s="32" t="e">
        <f>VLOOKUP(E29,database!B30:C32,2,FALSE)</f>
        <v>#N/A</v>
      </c>
      <c r="O29" s="32"/>
      <c r="P29" s="32"/>
      <c r="Q29" s="32"/>
      <c r="R29" s="32"/>
      <c r="S29" s="40"/>
      <c r="T29" s="40"/>
      <c r="U29" s="40"/>
      <c r="V29" s="40"/>
      <c r="W29" s="40"/>
      <c r="X29" s="40"/>
      <c r="Y29" s="40"/>
      <c r="Z29" s="40"/>
    </row>
    <row r="30" spans="2:26" s="12" customFormat="1" ht="40" customHeight="1">
      <c r="B30" s="25" t="s">
        <v>16</v>
      </c>
      <c r="C30" s="26"/>
      <c r="D30" s="26"/>
      <c r="E30" s="27"/>
      <c r="F30" s="21"/>
      <c r="G30" s="46"/>
      <c r="H30" s="47"/>
      <c r="I30" s="47"/>
      <c r="J30" s="47"/>
      <c r="K30" s="47"/>
      <c r="L30" s="46"/>
      <c r="M30" s="32"/>
      <c r="N30" s="32" t="e">
        <f>VLOOKUP(E30,database!B34:C36,2,FALSE)</f>
        <v>#N/A</v>
      </c>
      <c r="O30" s="32"/>
      <c r="P30" s="32"/>
      <c r="Q30" s="32"/>
      <c r="R30" s="32"/>
      <c r="S30" s="40"/>
      <c r="T30" s="40"/>
      <c r="U30" s="40"/>
      <c r="V30" s="40"/>
      <c r="W30" s="40"/>
      <c r="X30" s="40"/>
      <c r="Y30" s="40"/>
      <c r="Z30" s="40"/>
    </row>
    <row r="31" spans="2:26" s="12" customFormat="1" ht="40" customHeight="1">
      <c r="B31" s="25" t="s">
        <v>67</v>
      </c>
      <c r="C31" s="26"/>
      <c r="D31" s="26"/>
      <c r="E31" s="27"/>
      <c r="F31" s="21"/>
      <c r="G31" s="46"/>
      <c r="H31" s="47"/>
      <c r="I31" s="47"/>
      <c r="J31" s="47"/>
      <c r="K31" s="47"/>
      <c r="L31" s="46"/>
      <c r="M31" s="32"/>
      <c r="N31" s="32" t="e">
        <f>VLOOKUP(E31,database!B38:C40,2,FALSE)</f>
        <v>#N/A</v>
      </c>
      <c r="O31" s="32"/>
      <c r="P31" s="32"/>
      <c r="Q31" s="32"/>
      <c r="R31" s="32"/>
      <c r="S31" s="40"/>
      <c r="T31" s="40"/>
      <c r="U31" s="40"/>
      <c r="V31" s="40"/>
      <c r="W31" s="40"/>
      <c r="X31" s="40"/>
      <c r="Y31" s="40"/>
      <c r="Z31" s="40"/>
    </row>
    <row r="32" spans="2:26" s="12" customFormat="1" ht="40" customHeight="1">
      <c r="B32" s="25" t="s">
        <v>68</v>
      </c>
      <c r="C32" s="26"/>
      <c r="D32" s="26"/>
      <c r="E32" s="28"/>
      <c r="F32" s="21"/>
      <c r="G32" s="46"/>
      <c r="H32" s="47"/>
      <c r="I32" s="47"/>
      <c r="J32" s="47"/>
      <c r="K32" s="47"/>
      <c r="L32" s="46"/>
      <c r="M32" s="32"/>
      <c r="N32" s="32" t="e">
        <f>VLOOKUP(E32,database!B42:C44,2,FALSE)</f>
        <v>#N/A</v>
      </c>
      <c r="O32" s="32"/>
      <c r="P32" s="32"/>
      <c r="Q32" s="32"/>
      <c r="R32" s="32"/>
      <c r="S32" s="40"/>
      <c r="T32" s="40"/>
      <c r="U32" s="40"/>
      <c r="V32" s="40"/>
      <c r="W32" s="40"/>
      <c r="X32" s="40"/>
      <c r="Y32" s="40"/>
      <c r="Z32" s="40"/>
    </row>
    <row r="33" spans="1:26" s="12" customFormat="1" ht="40" customHeight="1">
      <c r="B33" s="25" t="s">
        <v>69</v>
      </c>
      <c r="C33" s="26"/>
      <c r="D33" s="26"/>
      <c r="E33" s="27"/>
      <c r="F33" s="21"/>
      <c r="G33" s="46"/>
      <c r="H33" s="47"/>
      <c r="I33" s="47"/>
      <c r="J33" s="47"/>
      <c r="K33" s="47"/>
      <c r="L33" s="46"/>
      <c r="M33" s="32"/>
      <c r="N33" s="32" t="e">
        <f>VLOOKUP(E33,database!B46:C48,2,FALSE)</f>
        <v>#N/A</v>
      </c>
      <c r="O33" s="32"/>
      <c r="P33" s="32"/>
      <c r="Q33" s="32"/>
      <c r="R33" s="32"/>
      <c r="S33" s="40"/>
      <c r="T33" s="40"/>
      <c r="U33" s="40"/>
      <c r="V33" s="40"/>
      <c r="W33" s="40"/>
      <c r="X33" s="40"/>
      <c r="Y33" s="40"/>
      <c r="Z33" s="40"/>
    </row>
    <row r="34" spans="1:26" s="12" customFormat="1" ht="40" customHeight="1">
      <c r="B34" s="25" t="s">
        <v>70</v>
      </c>
      <c r="C34" s="26"/>
      <c r="D34" s="26"/>
      <c r="E34" s="27"/>
      <c r="F34" s="21"/>
      <c r="G34" s="46"/>
      <c r="H34" s="47"/>
      <c r="I34" s="47"/>
      <c r="J34" s="47"/>
      <c r="K34" s="47"/>
      <c r="L34" s="46"/>
      <c r="M34" s="32"/>
      <c r="N34" s="32" t="e">
        <f>VLOOKUP(E34,database!B50:C52,2,FALSE)</f>
        <v>#N/A</v>
      </c>
      <c r="O34" s="32"/>
      <c r="P34" s="32"/>
      <c r="Q34" s="32"/>
      <c r="R34" s="32"/>
      <c r="S34" s="40"/>
      <c r="T34" s="40"/>
      <c r="U34" s="40"/>
      <c r="V34" s="40"/>
      <c r="W34" s="40"/>
      <c r="X34" s="40"/>
      <c r="Y34" s="40"/>
      <c r="Z34" s="40"/>
    </row>
    <row r="35" spans="1:26">
      <c r="B35" s="29"/>
      <c r="C35" s="29"/>
      <c r="D35" s="29"/>
      <c r="E35" s="29"/>
      <c r="F35" s="29"/>
      <c r="G35" s="37"/>
      <c r="H35" s="37"/>
      <c r="I35" s="37"/>
      <c r="J35" s="37"/>
      <c r="K35" s="37"/>
      <c r="L35" s="37"/>
      <c r="M35" s="31"/>
    </row>
    <row r="36" spans="1:26">
      <c r="F36" s="5"/>
      <c r="G36" s="30"/>
      <c r="H36" s="30"/>
      <c r="I36" s="30"/>
      <c r="J36" s="30"/>
      <c r="K36" s="30"/>
      <c r="L36" s="30"/>
      <c r="M36" s="31"/>
    </row>
    <row r="37" spans="1:26">
      <c r="A37" s="6"/>
      <c r="F37" s="5"/>
      <c r="G37" s="30"/>
      <c r="H37" s="30"/>
      <c r="I37" s="30"/>
      <c r="J37" s="30"/>
      <c r="K37" s="30"/>
      <c r="L37" s="30"/>
      <c r="M37" s="31"/>
    </row>
    <row r="38" spans="1:26">
      <c r="A38" s="6"/>
      <c r="F38" s="5"/>
      <c r="G38" s="30"/>
      <c r="H38" s="30"/>
      <c r="I38" s="30"/>
      <c r="J38" s="30"/>
      <c r="K38" s="30"/>
      <c r="L38" s="30"/>
      <c r="M38" s="31"/>
      <c r="O38" s="31" t="s">
        <v>62</v>
      </c>
    </row>
    <row r="39" spans="1:26">
      <c r="A39" s="6"/>
      <c r="F39" s="5"/>
      <c r="G39" s="30"/>
      <c r="H39" s="30"/>
      <c r="I39" s="30"/>
      <c r="J39" s="30"/>
      <c r="K39" s="30"/>
      <c r="L39" s="30"/>
      <c r="M39" s="38" t="s">
        <v>58</v>
      </c>
      <c r="N39" s="31" t="e">
        <f>N40*0.2+(N26*0.1+N27*0.1+N28*0.1+N29*0.1+N30*0.1+N31*0.1+N32*0.1+N33*0.1+N34*0.1+N24*0.1)*0.8</f>
        <v>#VALUE!</v>
      </c>
      <c r="O39" s="31" t="s">
        <v>72</v>
      </c>
    </row>
    <row r="40" spans="1:26">
      <c r="F40" s="5"/>
      <c r="G40" s="30"/>
      <c r="H40" s="30"/>
      <c r="I40" s="30"/>
      <c r="J40" s="30"/>
      <c r="K40" s="30"/>
      <c r="L40" s="30"/>
      <c r="M40" s="38" t="s">
        <v>59</v>
      </c>
      <c r="N40" s="31" t="str">
        <f>IFERROR(ROUND(N18*0.25+N19*0.25+N24*0.25+N25*0.25,1),"กรุณากรอกข้อมูล       ข้อ 1-4 เป็นอย่างน้อย")</f>
        <v>กรุณากรอกข้อมูล       ข้อ 1-4 เป็นอย่างน้อย</v>
      </c>
      <c r="O40" s="31" t="s">
        <v>71</v>
      </c>
    </row>
    <row r="41" spans="1:26">
      <c r="G41" s="30"/>
      <c r="H41" s="30"/>
      <c r="I41" s="30"/>
      <c r="J41" s="30"/>
      <c r="K41" s="30"/>
      <c r="L41" s="30"/>
      <c r="M41" s="31"/>
    </row>
    <row r="42" spans="1:26">
      <c r="G42" s="30"/>
      <c r="H42" s="30"/>
      <c r="I42" s="30"/>
      <c r="J42" s="30"/>
      <c r="K42" s="30"/>
      <c r="L42" s="30"/>
      <c r="M42" s="30" t="s">
        <v>55</v>
      </c>
      <c r="N42" s="31" t="s">
        <v>60</v>
      </c>
      <c r="O42" s="31" t="s">
        <v>61</v>
      </c>
    </row>
    <row r="43" spans="1:26">
      <c r="G43" s="30"/>
      <c r="H43" s="30"/>
      <c r="I43" s="30"/>
      <c r="J43" s="30"/>
      <c r="K43" s="30"/>
      <c r="L43" s="30"/>
      <c r="M43" s="30" t="s">
        <v>56</v>
      </c>
      <c r="N43" s="31" t="str">
        <f>IFERROR(N39,N40)</f>
        <v>กรุณากรอกข้อมูล       ข้อ 1-4 เป็นอย่างน้อย</v>
      </c>
      <c r="O43" s="31" t="str">
        <f>IFERROR(_xlfn.IFS(N43&lt;=1,"ความเสี่ยงต่ำ",N43&lt;=2,"ความเสี่ยงปานกลาง",N43&lt;=3,"ความเสี่ยงสูง"),N43)</f>
        <v>กรุณากรอกข้อมูล       ข้อ 1-4 เป็นอย่างน้อย</v>
      </c>
      <c r="Q43" s="31" t="str">
        <f>IF(N43=O38,"",VLOOKUP(N43,N39:O40,2,FALSE))</f>
        <v/>
      </c>
    </row>
    <row r="44" spans="1:26">
      <c r="G44" s="30"/>
      <c r="H44" s="30"/>
      <c r="I44" s="30"/>
      <c r="J44" s="30"/>
      <c r="K44" s="30"/>
      <c r="L44" s="30"/>
      <c r="M44" s="31"/>
      <c r="Q44" s="31" t="str">
        <f>IFERROR(VLOOKUP(O43,database!E2:F4,2,FALSE),"")</f>
        <v/>
      </c>
    </row>
    <row r="45" spans="1:26">
      <c r="G45" s="30"/>
      <c r="H45" s="30"/>
      <c r="I45" s="30"/>
      <c r="J45" s="30"/>
      <c r="K45" s="30"/>
      <c r="L45" s="30"/>
      <c r="M45" s="31"/>
    </row>
    <row r="46" spans="1:26">
      <c r="G46" s="30"/>
      <c r="H46" s="30"/>
      <c r="I46" s="30"/>
      <c r="J46" s="30"/>
      <c r="K46" s="30"/>
      <c r="L46" s="30"/>
      <c r="M46" s="31"/>
    </row>
    <row r="47" spans="1:26">
      <c r="G47" s="30"/>
      <c r="H47" s="30"/>
      <c r="I47" s="30"/>
      <c r="J47" s="30"/>
      <c r="K47" s="30"/>
      <c r="L47" s="30"/>
      <c r="M47" s="31"/>
    </row>
  </sheetData>
  <sheetProtection algorithmName="SHA-512" hashValue="Cnfh5eq8FLP83tRgiNjR2N7GEELtKaGbLWqSn8ysm0i9yBP6yGt2Gpsjd9J3gK7X384GML83007jDYRNtEBzpA==" saltValue="KBUxiHYZqvBvezne1Q5AFg==" spinCount="100000" sheet="1" formatCells="0" formatColumns="0" formatRows="0" insertColumns="0" insertRows="0" insertHyperlinks="0" deleteColumns="0" deleteRows="0"/>
  <protectedRanges>
    <protectedRange sqref="E34" name="Range13"/>
    <protectedRange sqref="E33" name="Range12"/>
    <protectedRange sqref="E32" name="Range11"/>
    <protectedRange sqref="E31" name="Range10"/>
    <protectedRange sqref="E30" name="Range9"/>
    <protectedRange sqref="E29" name="Range8"/>
    <protectedRange sqref="E28" name="Range7"/>
    <protectedRange sqref="E27" name="Range6"/>
    <protectedRange sqref="E26" name="Range5"/>
    <protectedRange sqref="E25" name="Range4"/>
    <protectedRange sqref="E24" name="Range3"/>
    <protectedRange sqref="E19" name="Range2"/>
    <protectedRange sqref="E18" name="Range1"/>
  </protectedRanges>
  <mergeCells count="1">
    <mergeCell ref="H28:K34"/>
  </mergeCells>
  <conditionalFormatting sqref="G17:L26">
    <cfRule type="cellIs" dxfId="2" priority="1" operator="lessThanOrEqual">
      <formula>1</formula>
    </cfRule>
    <cfRule type="cellIs" dxfId="1" priority="2" operator="lessThanOrEqual">
      <formula>2</formula>
    </cfRule>
    <cfRule type="cellIs" dxfId="0" priority="3" operator="lessThanOrEqual">
      <formula>3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30E850C0-FE67-4200-8EAB-EC557AEFCE88}">
          <x14:formula1>
            <xm:f>database!$B$14:$B$16</xm:f>
          </x14:formula1>
          <xm:sqref>E25</xm:sqref>
        </x14:dataValidation>
        <x14:dataValidation type="list" allowBlank="1" showInputMessage="1" showErrorMessage="1" xr:uid="{9623FA81-2EEB-4560-BE9B-8DE46FFAD563}">
          <x14:formula1>
            <xm:f>database!$B$18:$B$20</xm:f>
          </x14:formula1>
          <xm:sqref>E26</xm:sqref>
        </x14:dataValidation>
        <x14:dataValidation type="list" allowBlank="1" showInputMessage="1" showErrorMessage="1" xr:uid="{A512700C-EB02-4E6E-8FF2-37E5E84DE9A1}">
          <x14:formula1>
            <xm:f>database!$B$22:$B$24</xm:f>
          </x14:formula1>
          <xm:sqref>E27</xm:sqref>
        </x14:dataValidation>
        <x14:dataValidation type="list" allowBlank="1" showInputMessage="1" showErrorMessage="1" xr:uid="{C7FCFD8E-7CB9-458F-AAEC-729D7CD3F91F}">
          <x14:formula1>
            <xm:f>database!$B$26:$B$28</xm:f>
          </x14:formula1>
          <xm:sqref>E28</xm:sqref>
        </x14:dataValidation>
        <x14:dataValidation type="list" allowBlank="1" showInputMessage="1" showErrorMessage="1" xr:uid="{A00ADB04-2C3A-4535-A143-1ADF38E57B00}">
          <x14:formula1>
            <xm:f>database!$B$30:$B$32</xm:f>
          </x14:formula1>
          <xm:sqref>E29</xm:sqref>
        </x14:dataValidation>
        <x14:dataValidation type="list" allowBlank="1" showInputMessage="1" showErrorMessage="1" xr:uid="{559FAB84-74FB-407B-A37A-3899CDA4234F}">
          <x14:formula1>
            <xm:f>database!$B$34:$B$36</xm:f>
          </x14:formula1>
          <xm:sqref>E30</xm:sqref>
        </x14:dataValidation>
        <x14:dataValidation type="list" allowBlank="1" showInputMessage="1" showErrorMessage="1" xr:uid="{EA093C95-8433-49E1-8267-6090CFA36FCD}">
          <x14:formula1>
            <xm:f>database!$B$38:$B$40</xm:f>
          </x14:formula1>
          <xm:sqref>E31</xm:sqref>
        </x14:dataValidation>
        <x14:dataValidation type="list" allowBlank="1" showInputMessage="1" showErrorMessage="1" xr:uid="{C5FF2670-FC82-4D9B-A10D-BE209356C511}">
          <x14:formula1>
            <xm:f>database!$B$42:$B$44</xm:f>
          </x14:formula1>
          <xm:sqref>E32</xm:sqref>
        </x14:dataValidation>
        <x14:dataValidation type="list" allowBlank="1" showInputMessage="1" showErrorMessage="1" xr:uid="{4BB496C7-B7FB-476A-845B-89D31110B0CA}">
          <x14:formula1>
            <xm:f>database!$B$46:$B$48</xm:f>
          </x14:formula1>
          <xm:sqref>E33</xm:sqref>
        </x14:dataValidation>
        <x14:dataValidation type="list" allowBlank="1" showInputMessage="1" showErrorMessage="1" xr:uid="{494B11C1-1104-4DE9-A94B-2B4D5A0EBDE9}">
          <x14:formula1>
            <xm:f>database!$B$50:$B$52</xm:f>
          </x14:formula1>
          <xm:sqref>E34</xm:sqref>
        </x14:dataValidation>
        <x14:dataValidation type="list" allowBlank="1" showInputMessage="1" showErrorMessage="1" xr:uid="{AA4532E0-FE2F-4014-8FC8-73F46CAD1394}">
          <x14:formula1>
            <xm:f>database!$B$2:$B$4</xm:f>
          </x14:formula1>
          <xm:sqref>E18</xm:sqref>
        </x14:dataValidation>
        <x14:dataValidation type="list" allowBlank="1" showInputMessage="1" showErrorMessage="1" xr:uid="{17D6188B-DB5A-420B-A787-24B8137E8EE3}">
          <x14:formula1>
            <xm:f>database!$B$6:$B$8</xm:f>
          </x14:formula1>
          <xm:sqref>E19</xm:sqref>
        </x14:dataValidation>
        <x14:dataValidation type="list" allowBlank="1" showInputMessage="1" showErrorMessage="1" xr:uid="{BB0EABAD-BF28-40B0-951F-40EE1E03CC52}">
          <x14:formula1>
            <xm:f>database!$B$10:$B$12</xm:f>
          </x14:formula1>
          <xm:sqref>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D879-A032-4361-B95E-618DA3BC3D7D}">
  <sheetPr codeName="Sheet2"/>
  <dimension ref="A1:F52"/>
  <sheetViews>
    <sheetView workbookViewId="0">
      <selection activeCell="F11" sqref="F11"/>
    </sheetView>
  </sheetViews>
  <sheetFormatPr defaultColWidth="9" defaultRowHeight="14.5"/>
  <cols>
    <col min="1" max="1" width="21.453125" style="1" customWidth="1"/>
    <col min="2" max="2" width="22.453125" style="1" customWidth="1"/>
    <col min="3" max="4" width="9" style="1"/>
    <col min="5" max="5" width="13.54296875" style="1" customWidth="1"/>
    <col min="6" max="6" width="87.7265625" style="1" customWidth="1"/>
    <col min="7" max="16384" width="9" style="1"/>
  </cols>
  <sheetData>
    <row r="1" spans="1:6">
      <c r="C1" s="1" t="s">
        <v>54</v>
      </c>
    </row>
    <row r="2" spans="1:6" ht="43.5">
      <c r="A2" s="1" t="s">
        <v>0</v>
      </c>
      <c r="B2" s="1" t="s">
        <v>48</v>
      </c>
      <c r="C2" s="1">
        <v>1</v>
      </c>
      <c r="E2" s="1" t="s">
        <v>73</v>
      </c>
      <c r="F2" s="43" t="s">
        <v>74</v>
      </c>
    </row>
    <row r="3" spans="1:6" ht="116">
      <c r="B3" s="1" t="s">
        <v>49</v>
      </c>
      <c r="C3" s="1">
        <v>2</v>
      </c>
      <c r="E3" s="1" t="s">
        <v>75</v>
      </c>
      <c r="F3" s="43" t="s">
        <v>78</v>
      </c>
    </row>
    <row r="4" spans="1:6" ht="130.5">
      <c r="B4" s="1" t="s">
        <v>50</v>
      </c>
      <c r="C4" s="1">
        <v>3</v>
      </c>
      <c r="E4" s="1" t="s">
        <v>76</v>
      </c>
      <c r="F4" s="43" t="s">
        <v>79</v>
      </c>
    </row>
    <row r="5" spans="1:6">
      <c r="F5" s="43"/>
    </row>
    <row r="6" spans="1:6">
      <c r="A6" s="1" t="s">
        <v>1</v>
      </c>
      <c r="B6" s="1" t="s">
        <v>3</v>
      </c>
      <c r="C6" s="1">
        <v>1</v>
      </c>
    </row>
    <row r="7" spans="1:6">
      <c r="B7" s="1" t="s">
        <v>4</v>
      </c>
      <c r="C7" s="1">
        <v>2</v>
      </c>
    </row>
    <row r="8" spans="1:6">
      <c r="B8" s="1" t="s">
        <v>5</v>
      </c>
      <c r="C8" s="1">
        <v>3</v>
      </c>
    </row>
    <row r="10" spans="1:6">
      <c r="A10" s="1" t="s">
        <v>2</v>
      </c>
      <c r="B10" s="1" t="s">
        <v>51</v>
      </c>
      <c r="C10" s="1">
        <v>1</v>
      </c>
    </row>
    <row r="11" spans="1:6">
      <c r="B11" s="1" t="s">
        <v>52</v>
      </c>
      <c r="C11" s="1">
        <v>2</v>
      </c>
    </row>
    <row r="12" spans="1:6">
      <c r="B12" s="1" t="s">
        <v>53</v>
      </c>
      <c r="C12" s="1">
        <v>3</v>
      </c>
    </row>
    <row r="14" spans="1:6">
      <c r="A14" s="1" t="s">
        <v>8</v>
      </c>
      <c r="B14" s="1" t="s">
        <v>9</v>
      </c>
      <c r="C14" s="1">
        <v>1</v>
      </c>
    </row>
    <row r="15" spans="1:6">
      <c r="B15" s="1" t="s">
        <v>10</v>
      </c>
      <c r="C15" s="1">
        <v>2</v>
      </c>
    </row>
    <row r="16" spans="1:6">
      <c r="B16" s="1" t="s">
        <v>11</v>
      </c>
      <c r="C16" s="1">
        <v>3</v>
      </c>
    </row>
    <row r="18" spans="1:3">
      <c r="A18" s="1" t="s">
        <v>12</v>
      </c>
      <c r="B18" s="1" t="s">
        <v>21</v>
      </c>
      <c r="C18" s="1">
        <v>1</v>
      </c>
    </row>
    <row r="19" spans="1:3">
      <c r="B19" s="1" t="s">
        <v>22</v>
      </c>
      <c r="C19" s="1">
        <v>2</v>
      </c>
    </row>
    <row r="20" spans="1:3">
      <c r="B20" s="1" t="s">
        <v>23</v>
      </c>
      <c r="C20" s="1">
        <v>3</v>
      </c>
    </row>
    <row r="22" spans="1:3">
      <c r="A22" s="1" t="s">
        <v>13</v>
      </c>
      <c r="B22" s="1" t="s">
        <v>24</v>
      </c>
      <c r="C22" s="1">
        <v>1</v>
      </c>
    </row>
    <row r="23" spans="1:3">
      <c r="B23" s="1" t="s">
        <v>25</v>
      </c>
      <c r="C23" s="1">
        <v>2</v>
      </c>
    </row>
    <row r="24" spans="1:3">
      <c r="B24" s="1" t="s">
        <v>26</v>
      </c>
      <c r="C24" s="1">
        <v>3</v>
      </c>
    </row>
    <row r="26" spans="1:3">
      <c r="A26" s="1" t="s">
        <v>14</v>
      </c>
      <c r="B26" s="1" t="s">
        <v>27</v>
      </c>
      <c r="C26" s="1">
        <v>1</v>
      </c>
    </row>
    <row r="27" spans="1:3">
      <c r="B27" s="1" t="s">
        <v>28</v>
      </c>
      <c r="C27" s="1">
        <v>2</v>
      </c>
    </row>
    <row r="28" spans="1:3">
      <c r="B28" s="1" t="s">
        <v>29</v>
      </c>
      <c r="C28" s="1">
        <v>3</v>
      </c>
    </row>
    <row r="30" spans="1:3">
      <c r="A30" s="1" t="s">
        <v>15</v>
      </c>
      <c r="B30" s="1" t="s">
        <v>30</v>
      </c>
      <c r="C30" s="1">
        <v>1</v>
      </c>
    </row>
    <row r="31" spans="1:3">
      <c r="B31" s="1" t="s">
        <v>31</v>
      </c>
      <c r="C31" s="1">
        <v>2</v>
      </c>
    </row>
    <row r="32" spans="1:3">
      <c r="B32" s="1" t="s">
        <v>32</v>
      </c>
      <c r="C32" s="1">
        <v>3</v>
      </c>
    </row>
    <row r="34" spans="1:3">
      <c r="A34" s="1" t="s">
        <v>16</v>
      </c>
      <c r="B34" s="1" t="s">
        <v>33</v>
      </c>
      <c r="C34" s="1">
        <v>1</v>
      </c>
    </row>
    <row r="35" spans="1:3">
      <c r="B35" s="1" t="s">
        <v>34</v>
      </c>
      <c r="C35" s="1">
        <v>2</v>
      </c>
    </row>
    <row r="36" spans="1:3">
      <c r="B36" s="1" t="s">
        <v>35</v>
      </c>
      <c r="C36" s="1">
        <v>3</v>
      </c>
    </row>
    <row r="38" spans="1:3">
      <c r="A38" s="1" t="s">
        <v>17</v>
      </c>
      <c r="B38" s="1" t="s">
        <v>36</v>
      </c>
      <c r="C38" s="1">
        <v>1</v>
      </c>
    </row>
    <row r="39" spans="1:3">
      <c r="B39" s="1" t="s">
        <v>37</v>
      </c>
      <c r="C39" s="1">
        <v>2</v>
      </c>
    </row>
    <row r="40" spans="1:3">
      <c r="B40" s="1" t="s">
        <v>38</v>
      </c>
      <c r="C40" s="1">
        <v>3</v>
      </c>
    </row>
    <row r="42" spans="1:3">
      <c r="A42" s="1" t="s">
        <v>18</v>
      </c>
      <c r="B42" s="1" t="s">
        <v>39</v>
      </c>
      <c r="C42" s="1">
        <v>1</v>
      </c>
    </row>
    <row r="43" spans="1:3">
      <c r="B43" s="1" t="s">
        <v>40</v>
      </c>
      <c r="C43" s="1">
        <v>2</v>
      </c>
    </row>
    <row r="44" spans="1:3">
      <c r="B44" s="1" t="s">
        <v>41</v>
      </c>
      <c r="C44" s="1">
        <v>3</v>
      </c>
    </row>
    <row r="46" spans="1:3">
      <c r="A46" s="1" t="s">
        <v>19</v>
      </c>
      <c r="B46" s="1" t="s">
        <v>47</v>
      </c>
      <c r="C46" s="1">
        <v>1</v>
      </c>
    </row>
    <row r="47" spans="1:3">
      <c r="B47" s="1" t="s">
        <v>42</v>
      </c>
      <c r="C47" s="1">
        <v>2</v>
      </c>
    </row>
    <row r="48" spans="1:3">
      <c r="B48" s="1" t="s">
        <v>43</v>
      </c>
      <c r="C48" s="1">
        <v>3</v>
      </c>
    </row>
    <row r="50" spans="1:3">
      <c r="A50" s="1" t="s">
        <v>20</v>
      </c>
      <c r="B50" s="1" t="s">
        <v>44</v>
      </c>
      <c r="C50" s="1">
        <v>1</v>
      </c>
    </row>
    <row r="51" spans="1:3">
      <c r="B51" s="1" t="s">
        <v>45</v>
      </c>
      <c r="C51" s="1">
        <v>2</v>
      </c>
    </row>
    <row r="52" spans="1:3">
      <c r="B52" s="1" t="s">
        <v>46</v>
      </c>
      <c r="C52" s="1">
        <v>3</v>
      </c>
    </row>
  </sheetData>
  <sheetProtection algorithmName="SHA-512" hashValue="s/8xkX4ZwLSQRGWHcjGynJzdW3gNlXTby22L373mPVYrj2JtqH+RYENpXFNHTP41pGKvpDsJbOmnvqXK15OreA==" saltValue="arM32mAoOwBbZB0S+n+xo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Prapat Pongkiatkul</cp:lastModifiedBy>
  <dcterms:created xsi:type="dcterms:W3CDTF">2023-05-15T03:40:58Z</dcterms:created>
  <dcterms:modified xsi:type="dcterms:W3CDTF">2023-06-02T00:18:39Z</dcterms:modified>
</cp:coreProperties>
</file>